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695" activeTab="0"/>
  </bookViews>
  <sheets>
    <sheet name="ZAŁĄCZNIK NR 1" sheetId="1" r:id="rId1"/>
    <sheet name="STRONA 2 ZAŁĄCZNIKA" sheetId="2" r:id="rId2"/>
    <sheet name="Arkusz3" sheetId="3" r:id="rId3"/>
  </sheets>
  <definedNames>
    <definedName name="_xlnm.Print_Area" localSheetId="1">'STRONA 2 ZAŁĄCZNIKA'!$A$1:$Q$45</definedName>
  </definedNames>
  <calcPr fullCalcOnLoad="1"/>
</workbook>
</file>

<file path=xl/sharedStrings.xml><?xml version="1.0" encoding="utf-8"?>
<sst xmlns="http://schemas.openxmlformats.org/spreadsheetml/2006/main" count="97" uniqueCount="92">
  <si>
    <t>Lp.</t>
  </si>
  <si>
    <t>Wyszczególnienie składnika mienia</t>
  </si>
  <si>
    <t>Przychody</t>
  </si>
  <si>
    <t>Rozchody</t>
  </si>
  <si>
    <t>komunalnego</t>
  </si>
  <si>
    <t>ilość</t>
  </si>
  <si>
    <t>wartość</t>
  </si>
  <si>
    <t>1.</t>
  </si>
  <si>
    <t>Grunty, rowy i drogi</t>
  </si>
  <si>
    <t xml:space="preserve">2. </t>
  </si>
  <si>
    <t>Budynki i lokale</t>
  </si>
  <si>
    <t>a) budynki mieszkalne i lokale</t>
  </si>
  <si>
    <t>b) budynki niemieszkalne</t>
  </si>
  <si>
    <t>c) budynki szkolne</t>
  </si>
  <si>
    <t>d) budynki świetlic</t>
  </si>
  <si>
    <t>e) budynki O.S.P.</t>
  </si>
  <si>
    <t>f) budynek służby zdrowia:</t>
  </si>
  <si>
    <t xml:space="preserve">   -  SPZOZ (ośrodek zdrowia)</t>
  </si>
  <si>
    <t>3.</t>
  </si>
  <si>
    <t>Obiekty inżynierii lądowej i wodnej</t>
  </si>
  <si>
    <t>4.</t>
  </si>
  <si>
    <t>Kotły i maszyny energetyczne</t>
  </si>
  <si>
    <t>5.</t>
  </si>
  <si>
    <t>Maszyny,urządzenia i aparaty ogólnego</t>
  </si>
  <si>
    <t>zastosowania</t>
  </si>
  <si>
    <t>Urządzenia techniczne</t>
  </si>
  <si>
    <t>Środki transportu</t>
  </si>
  <si>
    <r>
      <t xml:space="preserve">  </t>
    </r>
    <r>
      <rPr>
        <sz val="10"/>
        <rFont val="Arial CE"/>
        <family val="0"/>
      </rPr>
      <t>- w tym:   UmiG</t>
    </r>
  </si>
  <si>
    <t xml:space="preserve">                 Straż Pożarna</t>
  </si>
  <si>
    <t xml:space="preserve">                 Szkoła</t>
  </si>
  <si>
    <t>Urządzenia,przyrządy,ruchomości</t>
  </si>
  <si>
    <t>i wyposażenie</t>
  </si>
  <si>
    <t>RAZEM</t>
  </si>
  <si>
    <t>x</t>
  </si>
  <si>
    <t>Specjalistyczne maszyny,urządzenia</t>
  </si>
  <si>
    <t>i aparaty</t>
  </si>
  <si>
    <t>Pozostałe środki trwałe-ruchomości</t>
  </si>
  <si>
    <t>wartości niematerialne i prawne</t>
  </si>
  <si>
    <t xml:space="preserve">                 SP ZOZ</t>
  </si>
  <si>
    <t>Prawo własności</t>
  </si>
  <si>
    <t xml:space="preserve">Mienie </t>
  </si>
  <si>
    <t>Wierzytelność</t>
  </si>
  <si>
    <t xml:space="preserve">Użytkowanie </t>
  </si>
  <si>
    <t>Najem</t>
  </si>
  <si>
    <t>Dzierżawa</t>
  </si>
  <si>
    <t xml:space="preserve">Inne </t>
  </si>
  <si>
    <t xml:space="preserve">Uzyskane </t>
  </si>
  <si>
    <t xml:space="preserve">Plan </t>
  </si>
  <si>
    <t>w zarządzie</t>
  </si>
  <si>
    <t>wieczyste</t>
  </si>
  <si>
    <t>wymienić</t>
  </si>
  <si>
    <t>dochody</t>
  </si>
  <si>
    <t xml:space="preserve">dochodów na </t>
  </si>
  <si>
    <t>Inwentarz żywy</t>
  </si>
  <si>
    <r>
      <t>599,5 m</t>
    </r>
    <r>
      <rPr>
        <vertAlign val="superscript"/>
        <sz val="10"/>
        <rFont val="Arial CE"/>
        <family val="0"/>
      </rPr>
      <t>2</t>
    </r>
  </si>
  <si>
    <r>
      <t>1 864,85 m</t>
    </r>
    <r>
      <rPr>
        <vertAlign val="superscript"/>
        <sz val="10"/>
        <rFont val="Arial CE"/>
        <family val="0"/>
      </rPr>
      <t>2</t>
    </r>
  </si>
  <si>
    <t>Sporządził: E.Nowakowska</t>
  </si>
  <si>
    <t>168,5 km</t>
  </si>
  <si>
    <r>
      <t>3 145,85 m</t>
    </r>
    <r>
      <rPr>
        <vertAlign val="superscript"/>
        <sz val="10"/>
        <rFont val="Arial CE"/>
        <family val="0"/>
      </rPr>
      <t>2</t>
    </r>
  </si>
  <si>
    <t xml:space="preserve">     Wartość i ilość na   01.01.2018</t>
  </si>
  <si>
    <t xml:space="preserve">   Wartość i ilość na 31.12.2018</t>
  </si>
  <si>
    <r>
      <t>431,8 m</t>
    </r>
    <r>
      <rPr>
        <vertAlign val="superscript"/>
        <sz val="10"/>
        <rFont val="Arial CE"/>
        <family val="0"/>
      </rPr>
      <t>2</t>
    </r>
  </si>
  <si>
    <t>163,3771 ha</t>
  </si>
  <si>
    <r>
      <t>16 526,79 m</t>
    </r>
    <r>
      <rPr>
        <b/>
        <vertAlign val="superscript"/>
        <sz val="10"/>
        <rFont val="Arial CE"/>
        <family val="0"/>
      </rPr>
      <t>2</t>
    </r>
  </si>
  <si>
    <t>2 059,51 m2</t>
  </si>
  <si>
    <r>
      <t>8 294,96 m</t>
    </r>
    <r>
      <rPr>
        <vertAlign val="superscript"/>
        <sz val="10"/>
        <rFont val="Arial CE"/>
        <family val="0"/>
      </rPr>
      <t>2</t>
    </r>
  </si>
  <si>
    <t>170 szt</t>
  </si>
  <si>
    <r>
      <t>2 144,81 m</t>
    </r>
    <r>
      <rPr>
        <vertAlign val="superscript"/>
        <sz val="10"/>
        <rFont val="Arial CE"/>
        <family val="0"/>
      </rPr>
      <t>2</t>
    </r>
  </si>
  <si>
    <t>23 szt</t>
  </si>
  <si>
    <t>11 szt</t>
  </si>
  <si>
    <t>61 szt.</t>
  </si>
  <si>
    <r>
      <t>3 122,87 m</t>
    </r>
    <r>
      <rPr>
        <vertAlign val="superscript"/>
        <sz val="10"/>
        <rFont val="Arial CE"/>
        <family val="0"/>
      </rPr>
      <t>2</t>
    </r>
  </si>
  <si>
    <t>170 szt.</t>
  </si>
  <si>
    <t>155 szt</t>
  </si>
  <si>
    <t>10 szt</t>
  </si>
  <si>
    <t>83 szt</t>
  </si>
  <si>
    <t>21 szt</t>
  </si>
  <si>
    <t>84 szt</t>
  </si>
  <si>
    <t>2019 r.</t>
  </si>
  <si>
    <t>w 2018 r.</t>
  </si>
  <si>
    <r>
      <t>1 994,0 m</t>
    </r>
    <r>
      <rPr>
        <vertAlign val="superscript"/>
        <sz val="10"/>
        <rFont val="Arial CE"/>
        <family val="0"/>
      </rPr>
      <t>2</t>
    </r>
  </si>
  <si>
    <r>
      <t>8 237,0m</t>
    </r>
    <r>
      <rPr>
        <vertAlign val="superscript"/>
        <sz val="10"/>
        <rFont val="Arial CE"/>
        <family val="0"/>
      </rPr>
      <t>2</t>
    </r>
  </si>
  <si>
    <t>164,5976 ha</t>
  </si>
  <si>
    <r>
      <t>16 529,98 m</t>
    </r>
    <r>
      <rPr>
        <b/>
        <vertAlign val="superscript"/>
        <sz val="10"/>
        <rFont val="Arial CE"/>
        <family val="0"/>
      </rPr>
      <t>2</t>
    </r>
  </si>
  <si>
    <t>170,0km</t>
  </si>
  <si>
    <t>Radzyń Chełmiński, dnia 22.03.2019</t>
  </si>
  <si>
    <t>Załącznik nr 1.</t>
  </si>
  <si>
    <r>
      <t xml:space="preserve"> </t>
    </r>
    <r>
      <rPr>
        <sz val="12"/>
        <rFont val="Arial CE"/>
        <family val="2"/>
      </rPr>
      <t>Dane dotyczące rodzaju praw majątkowych - z rubryki 8 zestawienia przypada: 56 138 367,96 zł na:</t>
    </r>
  </si>
  <si>
    <t>do załącznika Nr 4.</t>
  </si>
  <si>
    <t>ZESTAWIENIE MIENIA KOMUNALNEGO</t>
  </si>
  <si>
    <r>
      <t>na dzień</t>
    </r>
    <r>
      <rPr>
        <b/>
        <sz val="10"/>
        <rFont val="Arial CE"/>
        <family val="2"/>
      </rPr>
      <t xml:space="preserve"> 31.12.2018r</t>
    </r>
  </si>
  <si>
    <t>Radzyń Chełmiński, dnia 22.03.2019r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</si>
</sst>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"/>
    <numFmt numFmtId="166" formatCode="#,##0.00\ [$zł-415];[Red]\-#,##0.00\ [$zł-415]"/>
    <numFmt numFmtId="167" formatCode="#,##0_ ;\-#,##0\ 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0"/>
      <name val="Tahoma"/>
      <family val="0"/>
    </font>
    <font>
      <sz val="12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167" fontId="2" fillId="0" borderId="2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166" fontId="0" fillId="0" borderId="21" xfId="0" applyNumberFormat="1" applyBorder="1" applyAlignment="1">
      <alignment/>
    </xf>
    <xf numFmtId="4" fontId="2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7" fontId="2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0" xfId="0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6" xfId="0" applyFont="1" applyBorder="1" applyAlignment="1">
      <alignment horizontal="center"/>
    </xf>
    <xf numFmtId="4" fontId="2" fillId="0" borderId="36" xfId="0" applyNumberFormat="1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37" xfId="0" applyBorder="1" applyAlignment="1">
      <alignment horizontal="right"/>
    </xf>
    <xf numFmtId="4" fontId="0" fillId="0" borderId="22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8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right"/>
    </xf>
    <xf numFmtId="164" fontId="0" fillId="0" borderId="31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0" borderId="32" xfId="0" applyBorder="1" applyAlignment="1">
      <alignment horizontal="right"/>
    </xf>
    <xf numFmtId="0" fontId="2" fillId="0" borderId="28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3" fontId="0" fillId="0" borderId="0" xfId="0" applyNumberFormat="1" applyAlignment="1">
      <alignment/>
    </xf>
    <xf numFmtId="43" fontId="0" fillId="0" borderId="41" xfId="0" applyNumberFormat="1" applyBorder="1" applyAlignment="1">
      <alignment/>
    </xf>
    <xf numFmtId="43" fontId="0" fillId="0" borderId="44" xfId="0" applyNumberFormat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4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6" xfId="0" applyBorder="1" applyAlignment="1">
      <alignment horizontal="right"/>
    </xf>
    <xf numFmtId="0" fontId="8" fillId="0" borderId="0" xfId="0" applyFont="1" applyAlignment="1">
      <alignment/>
    </xf>
    <xf numFmtId="4" fontId="0" fillId="0" borderId="37" xfId="0" applyNumberFormat="1" applyBorder="1" applyAlignment="1">
      <alignment horizontal="right"/>
    </xf>
    <xf numFmtId="0" fontId="0" fillId="0" borderId="47" xfId="0" applyBorder="1" applyAlignment="1">
      <alignment/>
    </xf>
    <xf numFmtId="0" fontId="44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B62" sqref="B62"/>
    </sheetView>
  </sheetViews>
  <sheetFormatPr defaultColWidth="9.00390625" defaultRowHeight="12.75"/>
  <cols>
    <col min="1" max="1" width="3.125" style="0" customWidth="1"/>
    <col min="2" max="2" width="36.75390625" style="0" customWidth="1"/>
    <col min="3" max="3" width="16.375" style="0" customWidth="1"/>
    <col min="4" max="4" width="18.375" style="0" customWidth="1"/>
    <col min="5" max="5" width="14.75390625" style="0" customWidth="1"/>
    <col min="6" max="7" width="13.25390625" style="0" customWidth="1"/>
    <col min="8" max="8" width="16.625" style="0" customWidth="1"/>
    <col min="10" max="10" width="12.75390625" style="0" bestFit="1" customWidth="1"/>
  </cols>
  <sheetData>
    <row r="1" ht="12.75">
      <c r="H1" t="s">
        <v>86</v>
      </c>
    </row>
    <row r="2" spans="3:8" ht="12.75">
      <c r="C2" s="144" t="s">
        <v>89</v>
      </c>
      <c r="D2" s="144"/>
      <c r="E2" s="144"/>
      <c r="H2" t="s">
        <v>88</v>
      </c>
    </row>
    <row r="3" ht="12.75">
      <c r="D3" t="s">
        <v>90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0</v>
      </c>
      <c r="B5" s="3" t="s">
        <v>1</v>
      </c>
      <c r="C5" s="145" t="s">
        <v>59</v>
      </c>
      <c r="D5" s="146"/>
      <c r="E5" s="3" t="s">
        <v>2</v>
      </c>
      <c r="F5" s="3" t="s">
        <v>3</v>
      </c>
      <c r="G5" s="145" t="s">
        <v>60</v>
      </c>
      <c r="H5" s="146"/>
    </row>
    <row r="6" spans="1:8" ht="12.75">
      <c r="A6" s="4"/>
      <c r="B6" s="5" t="s">
        <v>4</v>
      </c>
      <c r="C6" s="5" t="s">
        <v>5</v>
      </c>
      <c r="D6" s="6" t="s">
        <v>6</v>
      </c>
      <c r="E6" s="4"/>
      <c r="F6" s="4"/>
      <c r="G6" s="5" t="s">
        <v>5</v>
      </c>
      <c r="H6" s="6" t="s">
        <v>6</v>
      </c>
    </row>
    <row r="7" spans="1:8" ht="12.75">
      <c r="A7" s="5">
        <v>1</v>
      </c>
      <c r="B7" s="5">
        <v>2</v>
      </c>
      <c r="C7" s="5">
        <v>3</v>
      </c>
      <c r="D7" s="6">
        <v>4</v>
      </c>
      <c r="E7" s="5">
        <v>5</v>
      </c>
      <c r="F7" s="5">
        <v>6</v>
      </c>
      <c r="G7" s="5">
        <v>7</v>
      </c>
      <c r="H7" s="6">
        <v>8</v>
      </c>
    </row>
    <row r="8" spans="1:8" ht="12.75">
      <c r="A8" s="7"/>
      <c r="B8" s="7"/>
      <c r="C8" s="7"/>
      <c r="D8" s="8"/>
      <c r="E8" s="9"/>
      <c r="F8" s="7"/>
      <c r="G8" s="7"/>
      <c r="H8" s="10"/>
    </row>
    <row r="9" spans="1:8" ht="12.75">
      <c r="A9" s="11" t="s">
        <v>7</v>
      </c>
      <c r="B9" s="12" t="s">
        <v>8</v>
      </c>
      <c r="C9" s="31" t="s">
        <v>62</v>
      </c>
      <c r="D9" s="14">
        <v>3577846.66</v>
      </c>
      <c r="E9" s="15">
        <v>25488.55</v>
      </c>
      <c r="F9" s="16">
        <v>14719.61</v>
      </c>
      <c r="G9" s="143" t="s">
        <v>82</v>
      </c>
      <c r="H9" s="38">
        <f>D9+E9-F9</f>
        <v>3588615.6</v>
      </c>
    </row>
    <row r="10" spans="1:8" ht="12.75">
      <c r="A10" s="18"/>
      <c r="B10" s="7"/>
      <c r="C10" s="7"/>
      <c r="D10" s="19"/>
      <c r="E10" s="20"/>
      <c r="F10" s="21"/>
      <c r="G10" s="76"/>
      <c r="H10" s="75">
        <f aca="true" t="shared" si="0" ref="H10:H19">D10+E10-F10</f>
        <v>0</v>
      </c>
    </row>
    <row r="11" spans="1:8" ht="14.25">
      <c r="A11" s="81" t="s">
        <v>9</v>
      </c>
      <c r="B11" s="82" t="s">
        <v>10</v>
      </c>
      <c r="C11" s="88" t="s">
        <v>63</v>
      </c>
      <c r="D11" s="86">
        <f>SUM(D13:D19)</f>
        <v>10255083.31</v>
      </c>
      <c r="E11" s="85">
        <f>SUM(E12:E19)</f>
        <v>3037958.98</v>
      </c>
      <c r="F11" s="86">
        <f>SUM(F21,F12:F19)</f>
        <v>370595.18000000005</v>
      </c>
      <c r="G11" s="89" t="s">
        <v>83</v>
      </c>
      <c r="H11" s="60">
        <f t="shared" si="0"/>
        <v>12922447.110000001</v>
      </c>
    </row>
    <row r="12" spans="1:8" ht="12.75">
      <c r="A12" s="18"/>
      <c r="B12" s="7"/>
      <c r="C12" s="7"/>
      <c r="D12" s="19"/>
      <c r="E12" s="20"/>
      <c r="F12" s="21"/>
      <c r="G12" s="76"/>
      <c r="H12" s="75">
        <f t="shared" si="0"/>
        <v>0</v>
      </c>
    </row>
    <row r="13" spans="1:8" ht="14.25">
      <c r="A13" s="22"/>
      <c r="B13" s="23" t="s">
        <v>11</v>
      </c>
      <c r="C13" s="101" t="s">
        <v>64</v>
      </c>
      <c r="D13" s="24">
        <v>2042635.74</v>
      </c>
      <c r="E13" s="110">
        <v>323062.16</v>
      </c>
      <c r="F13" s="115">
        <v>22008.16</v>
      </c>
      <c r="G13" s="141" t="s">
        <v>80</v>
      </c>
      <c r="H13" s="60">
        <f t="shared" si="0"/>
        <v>2343689.7399999998</v>
      </c>
    </row>
    <row r="14" spans="1:8" ht="14.25">
      <c r="A14" s="22"/>
      <c r="B14" s="23" t="s">
        <v>12</v>
      </c>
      <c r="C14" s="101" t="s">
        <v>58</v>
      </c>
      <c r="D14" s="24">
        <v>4039660.46</v>
      </c>
      <c r="E14" s="110"/>
      <c r="F14" s="115">
        <v>12400</v>
      </c>
      <c r="G14" s="102" t="s">
        <v>71</v>
      </c>
      <c r="H14" s="60">
        <f t="shared" si="0"/>
        <v>4027260.46</v>
      </c>
    </row>
    <row r="15" spans="1:8" ht="14.25">
      <c r="A15" s="22"/>
      <c r="B15" s="23" t="s">
        <v>13</v>
      </c>
      <c r="C15" s="101" t="s">
        <v>65</v>
      </c>
      <c r="D15" s="24">
        <v>2322612.12</v>
      </c>
      <c r="E15" s="111">
        <v>2296931.27</v>
      </c>
      <c r="F15" s="115">
        <v>336187.02</v>
      </c>
      <c r="G15" s="102" t="s">
        <v>81</v>
      </c>
      <c r="H15" s="60">
        <f t="shared" si="0"/>
        <v>4283356.370000001</v>
      </c>
    </row>
    <row r="16" spans="1:8" ht="14.25">
      <c r="A16" s="18"/>
      <c r="B16" s="23" t="s">
        <v>14</v>
      </c>
      <c r="C16" s="101" t="s">
        <v>55</v>
      </c>
      <c r="D16" s="25">
        <v>617110.43</v>
      </c>
      <c r="E16" s="110">
        <v>417965.55</v>
      </c>
      <c r="F16" s="115"/>
      <c r="G16" s="102" t="s">
        <v>67</v>
      </c>
      <c r="H16" s="60">
        <f t="shared" si="0"/>
        <v>1035075.98</v>
      </c>
    </row>
    <row r="17" spans="1:8" ht="14.25">
      <c r="A17" s="18"/>
      <c r="B17" s="76" t="s">
        <v>15</v>
      </c>
      <c r="C17" s="101" t="s">
        <v>54</v>
      </c>
      <c r="D17" s="24">
        <v>228202.46</v>
      </c>
      <c r="E17" s="142"/>
      <c r="G17" s="102" t="s">
        <v>54</v>
      </c>
      <c r="H17" s="60">
        <f t="shared" si="0"/>
        <v>228202.46</v>
      </c>
    </row>
    <row r="18" spans="1:8" ht="12.75">
      <c r="A18" s="105"/>
      <c r="B18" t="s">
        <v>16</v>
      </c>
      <c r="C18" s="90"/>
      <c r="E18" s="112"/>
      <c r="F18" s="116"/>
      <c r="G18" s="137"/>
      <c r="H18" s="60">
        <f t="shared" si="0"/>
        <v>0</v>
      </c>
    </row>
    <row r="19" spans="1:8" ht="14.25">
      <c r="A19" s="105"/>
      <c r="B19" s="26" t="s">
        <v>17</v>
      </c>
      <c r="C19" s="91" t="s">
        <v>61</v>
      </c>
      <c r="D19" s="48">
        <v>1004862.1</v>
      </c>
      <c r="E19" s="113"/>
      <c r="F19" s="116"/>
      <c r="G19" s="138" t="s">
        <v>61</v>
      </c>
      <c r="H19" s="60">
        <f t="shared" si="0"/>
        <v>1004862.1</v>
      </c>
    </row>
    <row r="20" spans="1:8" ht="12.75">
      <c r="A20" s="119"/>
      <c r="B20" s="26"/>
      <c r="C20" s="92"/>
      <c r="D20" s="48"/>
      <c r="E20" s="114"/>
      <c r="F20" s="117"/>
      <c r="G20" s="139"/>
      <c r="H20" s="60"/>
    </row>
    <row r="21" spans="1:8" ht="12.75">
      <c r="A21" s="119"/>
      <c r="C21" s="92"/>
      <c r="D21" s="27"/>
      <c r="E21" s="114"/>
      <c r="F21" s="28"/>
      <c r="G21" s="139"/>
      <c r="H21" s="60"/>
    </row>
    <row r="22" spans="1:8" ht="12.75">
      <c r="A22" s="106"/>
      <c r="B22" s="121"/>
      <c r="C22" s="122"/>
      <c r="D22" s="123"/>
      <c r="E22" s="99"/>
      <c r="F22" s="124"/>
      <c r="G22" s="125"/>
      <c r="H22" s="66"/>
    </row>
    <row r="23" spans="1:8" ht="12.75">
      <c r="A23" s="105"/>
      <c r="B23" s="8"/>
      <c r="C23" s="18" t="s">
        <v>66</v>
      </c>
      <c r="D23" s="19"/>
      <c r="E23" s="30"/>
      <c r="F23" s="21"/>
      <c r="G23" s="126" t="s">
        <v>72</v>
      </c>
      <c r="H23" s="60"/>
    </row>
    <row r="24" spans="1:8" ht="12.75">
      <c r="A24" s="120" t="s">
        <v>18</v>
      </c>
      <c r="B24" s="118" t="s">
        <v>19</v>
      </c>
      <c r="C24" s="13" t="s">
        <v>57</v>
      </c>
      <c r="D24" s="14">
        <v>27176400.34</v>
      </c>
      <c r="E24" s="32">
        <v>3207768.54</v>
      </c>
      <c r="F24" s="16"/>
      <c r="G24" s="77" t="s">
        <v>84</v>
      </c>
      <c r="H24" s="66">
        <f>SUM(D24+E24-F24)</f>
        <v>30384168.88</v>
      </c>
    </row>
    <row r="25" spans="1:8" ht="12.75">
      <c r="A25" s="18"/>
      <c r="B25" s="7"/>
      <c r="C25" s="29"/>
      <c r="D25" s="19"/>
      <c r="E25" s="20"/>
      <c r="G25" s="136"/>
      <c r="H25" s="60"/>
    </row>
    <row r="26" spans="1:8" ht="12.75">
      <c r="A26" s="11" t="s">
        <v>20</v>
      </c>
      <c r="B26" s="12" t="s">
        <v>21</v>
      </c>
      <c r="C26" s="13" t="s">
        <v>76</v>
      </c>
      <c r="D26" s="14">
        <v>512754.99</v>
      </c>
      <c r="E26" s="15">
        <v>53450</v>
      </c>
      <c r="F26" s="16">
        <v>21500</v>
      </c>
      <c r="G26" s="78" t="s">
        <v>68</v>
      </c>
      <c r="H26" s="66">
        <f>SUM(D26+E26-F26)</f>
        <v>544704.99</v>
      </c>
    </row>
    <row r="27" spans="1:8" ht="12.75">
      <c r="A27" s="18"/>
      <c r="B27" s="7"/>
      <c r="C27" s="18"/>
      <c r="D27" s="19"/>
      <c r="E27" s="20"/>
      <c r="F27" s="21"/>
      <c r="G27" s="79"/>
      <c r="H27" s="60"/>
    </row>
    <row r="28" spans="1:8" ht="12.75">
      <c r="A28" s="18" t="s">
        <v>22</v>
      </c>
      <c r="B28" s="33" t="s">
        <v>23</v>
      </c>
      <c r="C28" s="34">
        <v>154</v>
      </c>
      <c r="D28" s="35">
        <v>551099.26</v>
      </c>
      <c r="E28" s="36">
        <v>71357.92</v>
      </c>
      <c r="F28" s="37">
        <v>27352.13</v>
      </c>
      <c r="G28" s="80" t="s">
        <v>73</v>
      </c>
      <c r="H28" s="60">
        <f>SUM(D28+E28-F28)</f>
        <v>595105.05</v>
      </c>
    </row>
    <row r="29" spans="1:8" ht="12.75">
      <c r="A29" s="11"/>
      <c r="B29" s="12" t="s">
        <v>24</v>
      </c>
      <c r="C29" s="13"/>
      <c r="D29" s="14"/>
      <c r="E29" s="32"/>
      <c r="F29" s="16"/>
      <c r="G29" s="78"/>
      <c r="H29" s="66"/>
    </row>
    <row r="30" spans="1:8" ht="12.75">
      <c r="A30" s="18"/>
      <c r="B30" s="33"/>
      <c r="C30" s="34"/>
      <c r="D30" s="35"/>
      <c r="E30" s="36"/>
      <c r="F30" s="37"/>
      <c r="G30" s="80"/>
      <c r="H30" s="60"/>
    </row>
    <row r="31" spans="1:8" ht="12.75">
      <c r="A31" s="18">
        <v>6</v>
      </c>
      <c r="B31" s="33" t="s">
        <v>34</v>
      </c>
      <c r="C31" s="34" t="s">
        <v>74</v>
      </c>
      <c r="D31" s="35">
        <v>88256.34</v>
      </c>
      <c r="E31" s="36">
        <v>4840.05</v>
      </c>
      <c r="F31" s="37"/>
      <c r="G31" s="80" t="s">
        <v>69</v>
      </c>
      <c r="H31" s="60">
        <f>SUM(D31+E31-F31)</f>
        <v>93096.39</v>
      </c>
    </row>
    <row r="32" spans="1:8" ht="12.75">
      <c r="A32" s="81"/>
      <c r="B32" s="82" t="s">
        <v>35</v>
      </c>
      <c r="C32" s="83"/>
      <c r="D32" s="84"/>
      <c r="E32" s="85"/>
      <c r="F32" s="86"/>
      <c r="G32" s="87"/>
      <c r="H32" s="66"/>
    </row>
    <row r="33" spans="1:8" ht="12.75">
      <c r="A33" s="18"/>
      <c r="B33" s="7"/>
      <c r="C33" s="18"/>
      <c r="D33" s="19"/>
      <c r="E33" s="20"/>
      <c r="F33" s="21"/>
      <c r="G33" s="79"/>
      <c r="H33" s="60"/>
    </row>
    <row r="34" spans="1:8" ht="12.75">
      <c r="A34" s="11">
        <v>7</v>
      </c>
      <c r="B34" s="12" t="s">
        <v>25</v>
      </c>
      <c r="C34" s="13" t="s">
        <v>75</v>
      </c>
      <c r="D34" s="14">
        <v>913630.28</v>
      </c>
      <c r="E34" s="15">
        <v>15000</v>
      </c>
      <c r="F34" s="39">
        <v>0</v>
      </c>
      <c r="G34" s="78" t="s">
        <v>77</v>
      </c>
      <c r="H34" s="66">
        <f>SUM(D34+E34-F34)</f>
        <v>928630.28</v>
      </c>
    </row>
    <row r="35" spans="1:8" ht="12.75">
      <c r="A35" s="11"/>
      <c r="B35" s="12"/>
      <c r="C35" s="13"/>
      <c r="D35" s="14"/>
      <c r="E35" s="40"/>
      <c r="F35" s="39"/>
      <c r="G35" s="13"/>
      <c r="H35" s="17"/>
    </row>
    <row r="36" spans="1:8" ht="12.75">
      <c r="A36" s="41"/>
      <c r="B36" s="42"/>
      <c r="C36" s="43"/>
      <c r="D36" s="44"/>
      <c r="E36" s="45"/>
      <c r="F36" s="46"/>
      <c r="G36" s="43"/>
      <c r="H36" s="47"/>
    </row>
    <row r="37" spans="1:8" ht="12.75">
      <c r="A37" s="41"/>
      <c r="B37" s="42"/>
      <c r="C37" s="43"/>
      <c r="D37" s="44"/>
      <c r="E37" s="45"/>
      <c r="F37" s="46"/>
      <c r="G37" s="43"/>
      <c r="H37" s="47"/>
    </row>
    <row r="38" spans="1:8" ht="12.75">
      <c r="A38" s="67">
        <v>1</v>
      </c>
      <c r="B38" s="68">
        <v>2</v>
      </c>
      <c r="C38" s="69">
        <v>3</v>
      </c>
      <c r="D38" s="68">
        <v>4</v>
      </c>
      <c r="E38" s="69">
        <v>5</v>
      </c>
      <c r="F38" s="68">
        <v>6</v>
      </c>
      <c r="G38" s="69">
        <v>7</v>
      </c>
      <c r="H38" s="68">
        <v>8</v>
      </c>
    </row>
    <row r="39" spans="1:8" ht="12.75">
      <c r="A39" s="54"/>
      <c r="B39" s="55"/>
      <c r="C39" s="41"/>
      <c r="D39" s="59"/>
      <c r="E39" s="30"/>
      <c r="F39" s="64"/>
      <c r="G39" s="41"/>
      <c r="H39" s="75"/>
    </row>
    <row r="40" spans="1:8" ht="12.75">
      <c r="A40" s="70">
        <v>8</v>
      </c>
      <c r="B40" s="71" t="s">
        <v>26</v>
      </c>
      <c r="C40" s="72">
        <f>SUM(C41:C44)</f>
        <v>19</v>
      </c>
      <c r="D40" s="66">
        <f>SUM(D41:D44)</f>
        <v>1848111.91</v>
      </c>
      <c r="E40" s="73">
        <f>SUM(E41:E44)</f>
        <v>0</v>
      </c>
      <c r="F40" s="66">
        <f>SUM(F41:F44)</f>
        <v>0</v>
      </c>
      <c r="G40" s="74">
        <f>SUM(G41:G44)</f>
        <v>14</v>
      </c>
      <c r="H40" s="66">
        <f aca="true" t="shared" si="1" ref="H40:H46">D40+E40-F40</f>
        <v>1848111.91</v>
      </c>
    </row>
    <row r="41" spans="1:8" ht="12.75">
      <c r="A41" s="51"/>
      <c r="B41" s="56" t="s">
        <v>27</v>
      </c>
      <c r="C41" s="41">
        <v>9</v>
      </c>
      <c r="D41" s="61">
        <v>582435.83</v>
      </c>
      <c r="E41" s="30"/>
      <c r="F41" s="61"/>
      <c r="G41" s="41">
        <v>9</v>
      </c>
      <c r="H41" s="60">
        <f t="shared" si="1"/>
        <v>582435.83</v>
      </c>
    </row>
    <row r="42" spans="1:8" ht="12.75">
      <c r="A42" s="54"/>
      <c r="B42" s="55" t="s">
        <v>28</v>
      </c>
      <c r="C42" s="41">
        <v>5</v>
      </c>
      <c r="D42" s="61">
        <v>953610.08</v>
      </c>
      <c r="E42" s="30">
        <v>0</v>
      </c>
      <c r="F42" s="61"/>
      <c r="G42" s="41">
        <v>5</v>
      </c>
      <c r="H42" s="60">
        <f t="shared" si="1"/>
        <v>953610.08</v>
      </c>
    </row>
    <row r="43" spans="1:8" ht="12.75">
      <c r="A43" s="54"/>
      <c r="B43" s="55" t="s">
        <v>29</v>
      </c>
      <c r="C43" s="41">
        <v>4</v>
      </c>
      <c r="D43" s="61">
        <v>297066</v>
      </c>
      <c r="E43" s="30">
        <v>0</v>
      </c>
      <c r="F43" s="61"/>
      <c r="G43" s="41">
        <v>0</v>
      </c>
      <c r="H43" s="60">
        <f t="shared" si="1"/>
        <v>297066</v>
      </c>
    </row>
    <row r="44" spans="1:8" ht="12.75">
      <c r="A44" s="54"/>
      <c r="B44" s="55" t="s">
        <v>38</v>
      </c>
      <c r="C44" s="41">
        <v>1</v>
      </c>
      <c r="D44" s="61">
        <v>15000</v>
      </c>
      <c r="E44" s="30"/>
      <c r="F44" s="61"/>
      <c r="G44" s="41">
        <v>0</v>
      </c>
      <c r="H44" s="66">
        <f t="shared" si="1"/>
        <v>15000</v>
      </c>
    </row>
    <row r="45" spans="1:8" ht="12.75">
      <c r="A45" s="93">
        <v>9</v>
      </c>
      <c r="B45" s="94" t="s">
        <v>30</v>
      </c>
      <c r="C45" s="95"/>
      <c r="D45" s="75"/>
      <c r="E45" s="96"/>
      <c r="F45" s="97"/>
      <c r="G45" s="95"/>
      <c r="H45" s="75"/>
    </row>
    <row r="46" spans="1:10" ht="12.75">
      <c r="A46" s="72"/>
      <c r="B46" s="71" t="s">
        <v>31</v>
      </c>
      <c r="C46" s="72"/>
      <c r="D46" s="66">
        <v>1306280.4</v>
      </c>
      <c r="E46" s="99">
        <v>5400</v>
      </c>
      <c r="F46" s="103">
        <v>33603.68</v>
      </c>
      <c r="G46" s="72" t="s">
        <v>70</v>
      </c>
      <c r="H46" s="66">
        <f t="shared" si="1"/>
        <v>1278076.72</v>
      </c>
      <c r="J46" s="30"/>
    </row>
    <row r="47" spans="1:8" ht="12.75">
      <c r="A47" s="41"/>
      <c r="B47" s="100"/>
      <c r="C47" s="41"/>
      <c r="D47" s="60"/>
      <c r="E47" s="30"/>
      <c r="F47" s="61"/>
      <c r="G47" s="41"/>
      <c r="H47" s="60"/>
    </row>
    <row r="48" spans="1:8" ht="12.75">
      <c r="A48" s="105">
        <v>10</v>
      </c>
      <c r="B48" s="100" t="s">
        <v>53</v>
      </c>
      <c r="C48" s="41"/>
      <c r="D48" s="60">
        <v>26964.91</v>
      </c>
      <c r="E48" s="30">
        <v>8300</v>
      </c>
      <c r="F48" s="61">
        <v>6000</v>
      </c>
      <c r="G48" s="41"/>
      <c r="H48" s="60">
        <f>D48+E48-F48</f>
        <v>29264.910000000003</v>
      </c>
    </row>
    <row r="49" spans="1:8" ht="12.75">
      <c r="A49" s="104"/>
      <c r="B49" s="55"/>
      <c r="D49" s="61"/>
      <c r="E49" s="30"/>
      <c r="F49" s="61"/>
      <c r="H49" s="60"/>
    </row>
    <row r="50" spans="1:8" ht="12.75">
      <c r="A50" s="105">
        <v>11</v>
      </c>
      <c r="B50" s="100" t="s">
        <v>36</v>
      </c>
      <c r="D50" s="60">
        <v>3340082.55</v>
      </c>
      <c r="E50" s="30">
        <v>480097.97</v>
      </c>
      <c r="F50" s="61">
        <v>90870.1</v>
      </c>
      <c r="H50" s="60">
        <f>D50+E50-F50</f>
        <v>3729310.4199999995</v>
      </c>
    </row>
    <row r="51" spans="1:8" ht="12.75">
      <c r="A51" s="105"/>
      <c r="B51" s="55"/>
      <c r="D51" s="61"/>
      <c r="E51" s="30"/>
      <c r="F51" s="61"/>
      <c r="H51" s="60"/>
    </row>
    <row r="52" spans="2:8" ht="12.75">
      <c r="B52" s="100" t="s">
        <v>37</v>
      </c>
      <c r="D52" s="60">
        <v>185113.49</v>
      </c>
      <c r="E52" s="30">
        <v>11722.21</v>
      </c>
      <c r="F52" s="61"/>
      <c r="H52" s="60">
        <f>D52+E52-F52</f>
        <v>196835.69999999998</v>
      </c>
    </row>
    <row r="53" spans="2:8" ht="12.75">
      <c r="B53" s="100"/>
      <c r="D53" s="60"/>
      <c r="E53" s="30"/>
      <c r="F53" s="61"/>
      <c r="H53" s="60"/>
    </row>
    <row r="54" spans="1:8" ht="12.75">
      <c r="A54" s="106"/>
      <c r="B54" s="71"/>
      <c r="C54" s="98"/>
      <c r="D54" s="66"/>
      <c r="E54" s="99"/>
      <c r="F54" s="103"/>
      <c r="G54" s="98"/>
      <c r="H54" s="66"/>
    </row>
    <row r="55" spans="1:8" ht="12.75">
      <c r="A55" s="55"/>
      <c r="B55" s="55"/>
      <c r="D55" s="61"/>
      <c r="E55" s="30"/>
      <c r="F55" s="61"/>
      <c r="H55" s="60"/>
    </row>
    <row r="56" spans="1:8" ht="12.75">
      <c r="A56" s="107"/>
      <c r="B56" s="57" t="s">
        <v>32</v>
      </c>
      <c r="C56" s="49" t="s">
        <v>33</v>
      </c>
      <c r="D56" s="62">
        <f>SUM(D9,D11,D24,D26,D28,D31,D34,D40,D46,D48,D50,D52)</f>
        <v>49781624.44</v>
      </c>
      <c r="E56" s="50">
        <f>SUM(E9,E11,E24,E26,E28,E31,E34,E40,E46,E48,E50,E52,)</f>
        <v>6921384.22</v>
      </c>
      <c r="F56" s="62">
        <f>SUM(F48,F52,F50,F46,F40,F34,F28,F26,F24,F11,F9,)</f>
        <v>564640.7000000001</v>
      </c>
      <c r="G56" s="49"/>
      <c r="H56" s="60">
        <f>D56+E56-F56</f>
        <v>56138367.95999999</v>
      </c>
    </row>
    <row r="57" spans="1:8" ht="12.75">
      <c r="A57" s="58"/>
      <c r="B57" s="58"/>
      <c r="C57" s="52"/>
      <c r="D57" s="63"/>
      <c r="E57" s="53"/>
      <c r="F57" s="65"/>
      <c r="G57" s="52"/>
      <c r="H57" s="66"/>
    </row>
    <row r="58" spans="1:8" ht="12.75">
      <c r="A58" s="108"/>
      <c r="B58" s="108"/>
      <c r="C58" s="108"/>
      <c r="D58" s="50"/>
      <c r="E58" s="109"/>
      <c r="F58" s="109"/>
      <c r="G58" s="108"/>
      <c r="H58" s="47"/>
    </row>
    <row r="59" spans="2:8" ht="12.75">
      <c r="B59" t="s">
        <v>56</v>
      </c>
      <c r="H59" s="30"/>
    </row>
    <row r="60" ht="12.75">
      <c r="B60" t="s">
        <v>91</v>
      </c>
    </row>
  </sheetData>
  <sheetProtection/>
  <mergeCells count="3">
    <mergeCell ref="C2:E2"/>
    <mergeCell ref="C5:D5"/>
    <mergeCell ref="G5:H5"/>
  </mergeCells>
  <printOptions gridLines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8.875" style="0" customWidth="1"/>
    <col min="2" max="2" width="16.125" style="0" customWidth="1"/>
    <col min="3" max="3" width="11.75390625" style="0" customWidth="1"/>
    <col min="4" max="4" width="17.875" style="0" customWidth="1"/>
    <col min="5" max="5" width="13.00390625" style="0" customWidth="1"/>
    <col min="6" max="6" width="13.375" style="0" customWidth="1"/>
    <col min="8" max="8" width="15.125" style="0" customWidth="1"/>
    <col min="9" max="9" width="14.875" style="0" customWidth="1"/>
    <col min="10" max="10" width="16.00390625" style="0" bestFit="1" customWidth="1"/>
  </cols>
  <sheetData>
    <row r="4" ht="15">
      <c r="A4" s="140" t="s">
        <v>87</v>
      </c>
    </row>
    <row r="6" ht="13.5" thickBot="1"/>
    <row r="7" spans="1:9" ht="12.75">
      <c r="A7" s="127"/>
      <c r="B7" s="128"/>
      <c r="C7" s="127"/>
      <c r="D7" s="128"/>
      <c r="E7" s="127"/>
      <c r="F7" s="128"/>
      <c r="G7" s="127"/>
      <c r="H7" s="128"/>
      <c r="I7" s="127"/>
    </row>
    <row r="8" spans="1:9" ht="12.75">
      <c r="A8" s="129" t="s">
        <v>39</v>
      </c>
      <c r="B8" s="41" t="s">
        <v>40</v>
      </c>
      <c r="C8" s="129" t="s">
        <v>41</v>
      </c>
      <c r="D8" s="41" t="s">
        <v>42</v>
      </c>
      <c r="E8" s="130" t="s">
        <v>43</v>
      </c>
      <c r="F8" s="41" t="s">
        <v>44</v>
      </c>
      <c r="G8" s="130" t="s">
        <v>45</v>
      </c>
      <c r="H8" s="41" t="s">
        <v>46</v>
      </c>
      <c r="I8" s="130" t="s">
        <v>47</v>
      </c>
    </row>
    <row r="9" spans="1:9" ht="12.75">
      <c r="A9" s="129"/>
      <c r="B9" s="41" t="s">
        <v>48</v>
      </c>
      <c r="C9" s="129"/>
      <c r="D9" s="41" t="s">
        <v>49</v>
      </c>
      <c r="E9" s="130"/>
      <c r="G9" s="130" t="s">
        <v>50</v>
      </c>
      <c r="H9" s="41" t="s">
        <v>51</v>
      </c>
      <c r="I9" s="130" t="s">
        <v>52</v>
      </c>
    </row>
    <row r="10" spans="1:9" ht="12.75">
      <c r="A10" s="129"/>
      <c r="C10" s="129"/>
      <c r="E10" s="129"/>
      <c r="G10" s="129"/>
      <c r="H10" s="41" t="s">
        <v>79</v>
      </c>
      <c r="I10" s="130" t="s">
        <v>78</v>
      </c>
    </row>
    <row r="11" spans="1:9" ht="12.75">
      <c r="A11" s="129"/>
      <c r="C11" s="129"/>
      <c r="E11" s="129"/>
      <c r="G11" s="129"/>
      <c r="H11" s="41"/>
      <c r="I11" s="129"/>
    </row>
    <row r="12" spans="1:9" ht="13.5" thickBot="1">
      <c r="A12" s="131"/>
      <c r="B12" s="132"/>
      <c r="C12" s="131"/>
      <c r="D12" s="132"/>
      <c r="E12" s="131"/>
      <c r="F12" s="132"/>
      <c r="G12" s="131"/>
      <c r="H12" s="132"/>
      <c r="I12" s="131"/>
    </row>
    <row r="13" spans="1:9" ht="12.75">
      <c r="A13" s="127"/>
      <c r="B13" s="128"/>
      <c r="C13" s="127"/>
      <c r="D13" s="128"/>
      <c r="E13" s="127"/>
      <c r="F13" s="128"/>
      <c r="G13" s="127"/>
      <c r="H13" s="128"/>
      <c r="I13" s="127"/>
    </row>
    <row r="14" spans="1:9" ht="12.75">
      <c r="A14" s="129"/>
      <c r="C14" s="129"/>
      <c r="E14" s="129"/>
      <c r="G14" s="129"/>
      <c r="I14" s="129"/>
    </row>
    <row r="15" spans="1:9" s="133" customFormat="1" ht="12.75">
      <c r="A15" s="134"/>
      <c r="C15" s="134"/>
      <c r="D15" s="135"/>
      <c r="E15" s="134"/>
      <c r="G15" s="134"/>
      <c r="I15" s="134"/>
    </row>
    <row r="16" spans="1:9" s="133" customFormat="1" ht="12.75">
      <c r="A16" s="134">
        <v>46546263.49</v>
      </c>
      <c r="B16" s="133">
        <v>9174010.73</v>
      </c>
      <c r="C16" s="134"/>
      <c r="D16" s="133">
        <v>121883.29</v>
      </c>
      <c r="E16" s="134">
        <v>213798</v>
      </c>
      <c r="F16" s="134">
        <v>82412.45</v>
      </c>
      <c r="G16" s="134"/>
      <c r="H16" s="134">
        <v>274951.08</v>
      </c>
      <c r="I16" s="134">
        <v>70000</v>
      </c>
    </row>
    <row r="17" spans="1:9" ht="12.75">
      <c r="A17" s="129"/>
      <c r="C17" s="129"/>
      <c r="E17" s="129"/>
      <c r="G17" s="129"/>
      <c r="I17" s="129"/>
    </row>
    <row r="18" spans="1:9" ht="12.75">
      <c r="A18" s="129"/>
      <c r="C18" s="129"/>
      <c r="E18" s="129"/>
      <c r="G18" s="129"/>
      <c r="I18" s="129"/>
    </row>
    <row r="19" spans="1:9" ht="13.5" thickBot="1">
      <c r="A19" s="131"/>
      <c r="B19" s="132"/>
      <c r="C19" s="131"/>
      <c r="D19" s="132"/>
      <c r="E19" s="131"/>
      <c r="F19" s="132"/>
      <c r="G19" s="131"/>
      <c r="H19" s="132"/>
      <c r="I19" s="131"/>
    </row>
    <row r="21" ht="12.75">
      <c r="I21" s="133"/>
    </row>
    <row r="22" ht="12.75">
      <c r="A22" t="s">
        <v>56</v>
      </c>
    </row>
    <row r="23" ht="12.75">
      <c r="A23" t="s">
        <v>85</v>
      </c>
    </row>
  </sheetData>
  <sheetProtection/>
  <printOptions/>
  <pageMargins left="0.5902777777777778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Iwona</cp:lastModifiedBy>
  <cp:lastPrinted>2019-03-20T10:48:33Z</cp:lastPrinted>
  <dcterms:created xsi:type="dcterms:W3CDTF">2001-11-02T09:40:04Z</dcterms:created>
  <dcterms:modified xsi:type="dcterms:W3CDTF">2019-03-20T10:48:35Z</dcterms:modified>
  <cp:category/>
  <cp:version/>
  <cp:contentType/>
  <cp:contentStatus/>
  <cp:revision>1</cp:revision>
</cp:coreProperties>
</file>