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'Arkusz2'!$A$1:$H$1053</definedName>
  </definedNames>
  <calcPr fullCalcOnLoad="1"/>
</workbook>
</file>

<file path=xl/sharedStrings.xml><?xml version="1.0" encoding="utf-8"?>
<sst xmlns="http://schemas.openxmlformats.org/spreadsheetml/2006/main" count="663" uniqueCount="318">
  <si>
    <t>Załącznik Nr 2</t>
  </si>
  <si>
    <t xml:space="preserve">do uchwały Nr </t>
  </si>
  <si>
    <t>Zarządu Miasta i Gminy</t>
  </si>
  <si>
    <t>w Radzyniu Chełmińskim</t>
  </si>
  <si>
    <t xml:space="preserve">z dnia </t>
  </si>
  <si>
    <t>PLAN   WYDATKÓW</t>
  </si>
  <si>
    <t>DZIAŁ</t>
  </si>
  <si>
    <t>ROZDZIAŁ</t>
  </si>
  <si>
    <t>§</t>
  </si>
  <si>
    <t>WYSZCZEGÓLNIENIE</t>
  </si>
  <si>
    <t>PLAN NA 2001rok  ( w zł.)</t>
  </si>
  <si>
    <t xml:space="preserve">DZIAŁ </t>
  </si>
  <si>
    <t xml:space="preserve">DZIAŁ  010 - </t>
  </si>
  <si>
    <t>ROLNICTWO  I  ŁOWIECTWO</t>
  </si>
  <si>
    <t xml:space="preserve"> ROZDZIAŁ -</t>
  </si>
  <si>
    <t>01003</t>
  </si>
  <si>
    <t xml:space="preserve"> </t>
  </si>
  <si>
    <t>Upowszechnianie doradztwa rolniczego</t>
  </si>
  <si>
    <t>Zakup usług pozostałych (dofinansowanie</t>
  </si>
  <si>
    <t xml:space="preserve">ROZDZIAŁ - </t>
  </si>
  <si>
    <t>01024</t>
  </si>
  <si>
    <t>Zakup usług pozostałych</t>
  </si>
  <si>
    <t>Pozostała działalność</t>
  </si>
  <si>
    <t xml:space="preserve">DZIAŁ 600 - </t>
  </si>
  <si>
    <t>TRANSPORT  I  ŁĄCZNOŚĆ</t>
  </si>
  <si>
    <t>60016</t>
  </si>
  <si>
    <t>Drogi publiczne gminne</t>
  </si>
  <si>
    <t>Zakup materiałów i wyposażenia</t>
  </si>
  <si>
    <t>Zakup usług remontowych</t>
  </si>
  <si>
    <t xml:space="preserve"> - 2 -</t>
  </si>
  <si>
    <t>2</t>
  </si>
  <si>
    <t>GOSPODARKA MIESZKANIOWA</t>
  </si>
  <si>
    <t>ROZDZIAŁ -</t>
  </si>
  <si>
    <t>70004</t>
  </si>
  <si>
    <t>Nagrody i wydatki osobowe nie zaliczone</t>
  </si>
  <si>
    <t>do wynagrodzeń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</si>
  <si>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</si>
  <si>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</si>
  <si>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</si>
  <si>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</si>
  <si>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</si>
  <si>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Podróże służbowe krajowe</t>
  </si>
  <si>
    <t>Różne opłaty i składki</t>
  </si>
  <si>
    <t>Odpisy na zakładowy fundusz świadczeń</t>
  </si>
  <si>
    <t>socjalnych</t>
  </si>
  <si>
    <t>Opłaty na rzecz budżetu państwa</t>
  </si>
  <si>
    <t>70005</t>
  </si>
  <si>
    <t>Gospodarka gruntami i nieruchomościami</t>
  </si>
  <si>
    <t xml:space="preserve"> - 3 -</t>
  </si>
  <si>
    <t>Nagrody i wydatki osobowe nie zaliczone do</t>
  </si>
  <si>
    <t xml:space="preserve">Odpisy na zakładowy fundusz świadczeń </t>
  </si>
  <si>
    <t xml:space="preserve">DZIAŁ 710 - </t>
  </si>
  <si>
    <t>DZIAŁALNOŚĆ  USŁUGOWA</t>
  </si>
  <si>
    <t>71014</t>
  </si>
  <si>
    <t>Opracowania geodezyjne i kartograficzne</t>
  </si>
  <si>
    <t>Zakup usług pozostałych (usługi geodezyjne)</t>
  </si>
  <si>
    <t xml:space="preserve">DZIAŁ - 750 </t>
  </si>
  <si>
    <t>ADMINISTRACJA  PUBLICZNA</t>
  </si>
  <si>
    <t xml:space="preserve"> - 4 -</t>
  </si>
  <si>
    <t>75011</t>
  </si>
  <si>
    <t>Urzędy wojewódzkie</t>
  </si>
  <si>
    <t>75022</t>
  </si>
  <si>
    <t>Rady Gmin</t>
  </si>
  <si>
    <t>Różne wydatki na rzecz osób fizycznych</t>
  </si>
  <si>
    <t>75023</t>
  </si>
  <si>
    <t>Urzędy Gmin</t>
  </si>
  <si>
    <t xml:space="preserve"> - 5 -</t>
  </si>
  <si>
    <t>Różne wydatki na rzecz osób fizycznych:</t>
  </si>
  <si>
    <t xml:space="preserve">  - diety dla Przewodniczących jednostek</t>
  </si>
  <si>
    <t>Wydatki na zakupy inwestycyjne jednostek</t>
  </si>
  <si>
    <t>budżetowych</t>
  </si>
  <si>
    <t>75095</t>
  </si>
  <si>
    <t xml:space="preserve"> - 6 -</t>
  </si>
  <si>
    <t xml:space="preserve">URZĘDY NACZELNYCH ORGANÓW WŁADZY PAŃSTWOWEJ, </t>
  </si>
  <si>
    <t>KONTROLI I OCHRONY PRAWA ORAZ SĄDOWNICTWA</t>
  </si>
  <si>
    <t xml:space="preserve">DZIAŁ - 751 </t>
  </si>
  <si>
    <t>75101</t>
  </si>
  <si>
    <t>Urzędy naczelnych organów władzy państwowej,</t>
  </si>
  <si>
    <t>kontroli i ochrony prawa</t>
  </si>
  <si>
    <t xml:space="preserve">DZIAŁ - 754 </t>
  </si>
  <si>
    <t xml:space="preserve">BEZPIECZEŃSTWO PUBLICZNE   I  OCHRONA </t>
  </si>
  <si>
    <t>PRZECIWPOŻAROWA</t>
  </si>
  <si>
    <t>75412</t>
  </si>
  <si>
    <t>Ochotnicze Straże Pożarne</t>
  </si>
  <si>
    <t>75414</t>
  </si>
  <si>
    <t>Obrona Cywilna</t>
  </si>
  <si>
    <t xml:space="preserve">DZIAŁ 757 - </t>
  </si>
  <si>
    <t>OBSŁUGA DŁUGU PUBLICZNEGO</t>
  </si>
  <si>
    <t>75702</t>
  </si>
  <si>
    <t xml:space="preserve">Obsługa papierów wartościowych, kredytów </t>
  </si>
  <si>
    <t>i pożyczek jednostek samorządu terytorialnego</t>
  </si>
  <si>
    <t xml:space="preserve">DZIAŁ 758 - </t>
  </si>
  <si>
    <t>RÓŻNE ROZLICZENIA</t>
  </si>
  <si>
    <t>75818</t>
  </si>
  <si>
    <t>Rezerwy ogólne i celowe</t>
  </si>
  <si>
    <t>Rezerwy</t>
  </si>
  <si>
    <t>DZIAŁ 801 -</t>
  </si>
  <si>
    <t>OŚWIATA I WYCHOWANIE</t>
  </si>
  <si>
    <t>80101</t>
  </si>
  <si>
    <t>Szkoły Podstawowe</t>
  </si>
  <si>
    <t xml:space="preserve">Nagrody i wydatki osobowe nie zaliczone </t>
  </si>
  <si>
    <t>do wynagrodzeń:</t>
  </si>
  <si>
    <t xml:space="preserve">Wynagrodzenia osobowe pracowników </t>
  </si>
  <si>
    <t>Zakup leków i materiałów medycznych</t>
  </si>
  <si>
    <t>Zakup pomocy naukowych, dydaktycznych</t>
  </si>
  <si>
    <t>i książek</t>
  </si>
  <si>
    <t xml:space="preserve">ROZDZIAŁ -   </t>
  </si>
  <si>
    <t>80110</t>
  </si>
  <si>
    <t>Gimnazja</t>
  </si>
  <si>
    <t xml:space="preserve">DZIAŁ 851 - </t>
  </si>
  <si>
    <t>OCHRONA ZDROWIA</t>
  </si>
  <si>
    <t>85154</t>
  </si>
  <si>
    <t>Przeciwdziałanie alkoholizmowi</t>
  </si>
  <si>
    <t>Zakup materiałów  i wyposażenia</t>
  </si>
  <si>
    <t>80113</t>
  </si>
  <si>
    <t>Dowożenie uczniów do szkół</t>
  </si>
  <si>
    <t>Zasiłki i pomoc w naturze oraz składki na</t>
  </si>
  <si>
    <t>Świadczenia społeczne</t>
  </si>
  <si>
    <t>Składki na ubezpieczenia zdrowotne</t>
  </si>
  <si>
    <t>Dodatki mieszkaniowe</t>
  </si>
  <si>
    <t>Ośrodki  pomocy społecznej</t>
  </si>
  <si>
    <t>Odpisy na zakładowy fundusz  świadczeń</t>
  </si>
  <si>
    <t>Usługi opiekuńcze i specjalistyczne usługi</t>
  </si>
  <si>
    <t>opiekuńcze</t>
  </si>
  <si>
    <t>DZIAŁ 854 -</t>
  </si>
  <si>
    <t>EDUKACYJNA OPIEKA WYCHOWAWCZA</t>
  </si>
  <si>
    <t>85401</t>
  </si>
  <si>
    <t>Świetlice szkolne</t>
  </si>
  <si>
    <t>Przedszkola</t>
  </si>
  <si>
    <t>Nagrody i wydatki osobowe nie zaliczane</t>
  </si>
  <si>
    <t>Zakup środków żywności</t>
  </si>
  <si>
    <t>Zakup pomocy naukowych,dydaktycznych</t>
  </si>
  <si>
    <t xml:space="preserve"> - 9 -</t>
  </si>
  <si>
    <t xml:space="preserve"> - 10 -</t>
  </si>
  <si>
    <t xml:space="preserve"> - 12 -</t>
  </si>
  <si>
    <t xml:space="preserve">DZIAŁ  900 - </t>
  </si>
  <si>
    <t>GOSPODARKA KOMUNALNA I OCHRONA ŚRODOWISKA</t>
  </si>
  <si>
    <t>90003</t>
  </si>
  <si>
    <t>Oczyszczanie miast i wsi</t>
  </si>
  <si>
    <t>do wynagrodzeń (ekwiwalent za odzież)</t>
  </si>
  <si>
    <t xml:space="preserve"> - 13 -</t>
  </si>
  <si>
    <t>90013</t>
  </si>
  <si>
    <t>90015</t>
  </si>
  <si>
    <t>Oświetlenie ulic, placów i dróg</t>
  </si>
  <si>
    <t>90095</t>
  </si>
  <si>
    <t xml:space="preserve">DZIAŁ 921 - </t>
  </si>
  <si>
    <t>KULTURA I OCHRONA DZIEDZICTWA NARODOWEGO</t>
  </si>
  <si>
    <t>92109</t>
  </si>
  <si>
    <t>Domy i ośrodki kultury,  świetlice i kluby</t>
  </si>
  <si>
    <t>Biblioteki</t>
  </si>
  <si>
    <t>92120</t>
  </si>
  <si>
    <t>Ochrona i konserwacja zabytków</t>
  </si>
  <si>
    <t>DZIAŁ 926 -</t>
  </si>
  <si>
    <t>KULTURA FIZYCZNA I SPORT</t>
  </si>
  <si>
    <t>92605</t>
  </si>
  <si>
    <t>Zadania w zakresie kultury fizycznej i sportu</t>
  </si>
  <si>
    <t xml:space="preserve"> - 15 -</t>
  </si>
  <si>
    <t>WYDATKI  OGÓŁEM:</t>
  </si>
  <si>
    <t>Schroniska dla zwierząt</t>
  </si>
  <si>
    <t xml:space="preserve"> - 16 -</t>
  </si>
  <si>
    <t xml:space="preserve">ROZDZIAŁ </t>
  </si>
  <si>
    <t xml:space="preserve">Urzędy Wojewódzkie </t>
  </si>
  <si>
    <t>Zakup materiałów</t>
  </si>
  <si>
    <t xml:space="preserve">DZIAŁ 751 - </t>
  </si>
  <si>
    <t>URZĘDY NACZELNYCH ORGANÓW WŁADZY PAŃSTWOWEJ,</t>
  </si>
  <si>
    <t>Zasiłki rodzinne, pielęgnacyjne i wychowawcze</t>
  </si>
  <si>
    <t>Ośrodki pomocy społecznej</t>
  </si>
  <si>
    <t xml:space="preserve">Nagrody i wydatki osobowe nie zaliczane </t>
  </si>
  <si>
    <t>DOTACJE  OGÓŁEM:</t>
  </si>
  <si>
    <t xml:space="preserve"> - 17 -</t>
  </si>
  <si>
    <t>92116</t>
  </si>
  <si>
    <t xml:space="preserve">( w tym zakup produktów na pokazy </t>
  </si>
  <si>
    <t>Odsetki i dyskonto od krajowych skarbowych</t>
  </si>
  <si>
    <t>papierów wartościowych oraz pożyczek i kredytów</t>
  </si>
  <si>
    <t xml:space="preserve">Zakup usług remontowych </t>
  </si>
  <si>
    <t xml:space="preserve"> ADMINISTRACJA PUBLICZNA</t>
  </si>
  <si>
    <t>DZIAŁ  750 - ADMINISTRACJA PUBLICZNA</t>
  </si>
  <si>
    <t>do wynagrodzeń ( ekwiwalent za odzież )</t>
  </si>
  <si>
    <t>wynagrodzeń ( ekwiwalent za odzież )</t>
  </si>
  <si>
    <t>01030</t>
  </si>
  <si>
    <t>Izby Rolnicze</t>
  </si>
  <si>
    <t xml:space="preserve">Składki na ubezpieczenia zdrowotne opłacane za </t>
  </si>
  <si>
    <t>społecznej</t>
  </si>
  <si>
    <r>
      <t>osoby pobierające niektóre świadczenia z pomocy</t>
    </r>
    <r>
      <rPr>
        <b/>
        <sz val="11"/>
        <rFont val="Arial CE"/>
        <family val="2"/>
      </rPr>
      <t xml:space="preserve"> </t>
    </r>
  </si>
  <si>
    <t>Zakup usług zdrowotnych</t>
  </si>
  <si>
    <t>Wynagrodzenia osobowe pracowników ( 1- etat )</t>
  </si>
  <si>
    <t xml:space="preserve">Podróże służbowe krajowe </t>
  </si>
  <si>
    <t xml:space="preserve"> ( 1- etat )</t>
  </si>
  <si>
    <t xml:space="preserve">ubezpieczenia społeczne </t>
  </si>
  <si>
    <t>Składki na ubezpieczenia zdrowotne opłacane</t>
  </si>
  <si>
    <t>za osoby pobierające niektóre świadczenia z</t>
  </si>
  <si>
    <t>pomocy społecznej</t>
  </si>
  <si>
    <t xml:space="preserve">Składki na ubezpieczenia zdrowotne </t>
  </si>
  <si>
    <t xml:space="preserve">Zakup pomocy naukowych, dydaktycznych </t>
  </si>
  <si>
    <t xml:space="preserve"> i książek</t>
  </si>
  <si>
    <t>Wynagrodzenia osobowe pracowników ( 2 etaty )</t>
  </si>
  <si>
    <t>( diety dla radnych )</t>
  </si>
  <si>
    <t>( pracownicy publiczni i interwencyjni )</t>
  </si>
  <si>
    <t>( ekwiwalent za udział w akcji gaszenia pożarów )</t>
  </si>
  <si>
    <t>Zasiłki rodzinne,  pielęgnacyjne i wychowawcze</t>
  </si>
  <si>
    <t>( 2 etaty - oczyszczanie ścieków )</t>
  </si>
  <si>
    <t xml:space="preserve"> - 11 -</t>
  </si>
  <si>
    <t>ROZDZIAŁ-</t>
  </si>
  <si>
    <t>75814</t>
  </si>
  <si>
    <t>Różne rozliczenia finansowe</t>
  </si>
  <si>
    <t xml:space="preserve">Zakup usług pozostałych </t>
  </si>
  <si>
    <t>DZIAŁ 700 -</t>
  </si>
  <si>
    <t xml:space="preserve">w tym: opłaty za wyłączenie gruntów z produkcji </t>
  </si>
  <si>
    <t>( palacze - 5 etatów )</t>
  </si>
  <si>
    <t xml:space="preserve">rolnej </t>
  </si>
  <si>
    <t>Wydatki inwestycyjne jednostek budżetowych</t>
  </si>
  <si>
    <t xml:space="preserve"> - adaptacja budynku po byłej szkole Zielnowo</t>
  </si>
  <si>
    <t>( 25 etatów )</t>
  </si>
  <si>
    <t>w tym brydż - 1 000,-</t>
  </si>
  <si>
    <t xml:space="preserve"> - 7 -</t>
  </si>
  <si>
    <t xml:space="preserve"> - 8 -</t>
  </si>
  <si>
    <t xml:space="preserve"> - 14 -</t>
  </si>
  <si>
    <t xml:space="preserve">do wynagrodzeń </t>
  </si>
  <si>
    <t xml:space="preserve"> - dodatki mieszkaniowe -       180,- zł.</t>
  </si>
  <si>
    <t xml:space="preserve"> - opracowanie dokumentacji technicznej budowy</t>
  </si>
  <si>
    <t>ROZDZIAŁ  -</t>
  </si>
  <si>
    <t>80195</t>
  </si>
  <si>
    <t>Utrzymanie Szkoły Podstawowej w Szumiłowie</t>
  </si>
  <si>
    <t>i Zielnowie</t>
  </si>
  <si>
    <t>budżetowych ( świetlica Zakrzewo)</t>
  </si>
  <si>
    <t xml:space="preserve">Kary i odszkodowania wypłacane na rzecz osób </t>
  </si>
  <si>
    <t>prawnych i innych jednostek organizacyjnych</t>
  </si>
  <si>
    <t>Koszty postępowania sądowego i prokuratorskiego</t>
  </si>
  <si>
    <t>Kary i odszkodowania wypłacane na rzecz osób</t>
  </si>
  <si>
    <t>Dotacja celowa z budżetu na finansowanie</t>
  </si>
  <si>
    <t>lub dofinansowanie zadań zleconych do realizacji</t>
  </si>
  <si>
    <t>stowarzyszeniom</t>
  </si>
  <si>
    <t>Dotacja celowa z budżetu na finansowanie lub</t>
  </si>
  <si>
    <t xml:space="preserve">dofinansowanie zadań zleconych do realizacji </t>
  </si>
  <si>
    <t>pozostałym jednostkom nie zaliczanych do</t>
  </si>
  <si>
    <t>sektora finansów publicznych</t>
  </si>
  <si>
    <t>(7 osób)</t>
  </si>
  <si>
    <t>dofinansowanie zadań zleconych do realizacji</t>
  </si>
  <si>
    <t>( 6 etatów obsługi )</t>
  </si>
  <si>
    <t xml:space="preserve"> - dodatki mieszkaniowe  -    900,-</t>
  </si>
  <si>
    <t>( wodociągi  - 4 etaty )</t>
  </si>
  <si>
    <t>pozostałym jednostkom nie zaliczanym do</t>
  </si>
  <si>
    <t xml:space="preserve"> ( w zł. )</t>
  </si>
  <si>
    <t>Przysiek)</t>
  </si>
  <si>
    <t xml:space="preserve">pracownika  d / s doradztwa rolniczego </t>
  </si>
  <si>
    <t>rolniczych i spożywczych</t>
  </si>
  <si>
    <t xml:space="preserve">Kontrola jakości gleb, roślin, produktów </t>
  </si>
  <si>
    <t xml:space="preserve">Wpłaty gmin na rzecz Izb Rolniczych </t>
  </si>
  <si>
    <t>z podatku rolnego</t>
  </si>
  <si>
    <t xml:space="preserve">w wysokości 2 % uzyskanych wpływów </t>
  </si>
  <si>
    <t xml:space="preserve">Różne jednostki obsługi gospodarki </t>
  </si>
  <si>
    <t>mieszkaniowej</t>
  </si>
  <si>
    <t>PLAN NA 2004rok(w zł)</t>
  </si>
  <si>
    <t xml:space="preserve">DZIAŁ 852 - </t>
  </si>
  <si>
    <t>POMOC SPOŁECZNA</t>
  </si>
  <si>
    <t>85213</t>
  </si>
  <si>
    <t>85214</t>
  </si>
  <si>
    <t>85216</t>
  </si>
  <si>
    <t>85219</t>
  </si>
  <si>
    <t>PLAN  WYDATKÓW</t>
  </si>
  <si>
    <t>PLAN NA 2004r.</t>
  </si>
  <si>
    <t>(w tym wycena nieruchomości - 6 000,-zł.)</t>
  </si>
  <si>
    <t>kulinarne - KGW - 1 500zł )</t>
  </si>
  <si>
    <t xml:space="preserve"> - dodatki mieszkaniowe -  6.300,-</t>
  </si>
  <si>
    <t xml:space="preserve"> - dodatki wiejskie         - 71.245,-</t>
  </si>
  <si>
    <t xml:space="preserve"> - fundusz zdrowotny     -  3.186,-</t>
  </si>
  <si>
    <t xml:space="preserve"> - dodatki mieszkaniowe -  2.100,-</t>
  </si>
  <si>
    <t xml:space="preserve"> - dodatki wiejskie          - 29.510,-</t>
  </si>
  <si>
    <t xml:space="preserve"> - fundusz zdrowotny      -   1.532,-</t>
  </si>
  <si>
    <t xml:space="preserve"> ( 6 etatów )</t>
  </si>
  <si>
    <t>w tym zwrot za bilety miesięczne - 5 000,-</t>
  </si>
  <si>
    <t>85215</t>
  </si>
  <si>
    <t xml:space="preserve"> ( 3 etaty )</t>
  </si>
  <si>
    <t>85228</t>
  </si>
  <si>
    <t>85295</t>
  </si>
  <si>
    <t xml:space="preserve"> - dodatek wiejski           -     1.464,- zł.</t>
  </si>
  <si>
    <t xml:space="preserve"> - dodatki wiejskie           - 9.199,-</t>
  </si>
  <si>
    <t xml:space="preserve"> - fundusz zdrowotny       -    410,-</t>
  </si>
  <si>
    <t xml:space="preserve"> - bieżące utrzymanie "PELIKANA" - 5 000,-</t>
  </si>
  <si>
    <t>75405</t>
  </si>
  <si>
    <t>Komendy powiatowe Policji</t>
  </si>
  <si>
    <t xml:space="preserve"> - 18 -</t>
  </si>
  <si>
    <t xml:space="preserve"> - 19 -</t>
  </si>
  <si>
    <t xml:space="preserve"> - ekspertyza kominów</t>
  </si>
  <si>
    <t>71004</t>
  </si>
  <si>
    <t>Plany zagospodarowania przestrzennego</t>
  </si>
  <si>
    <t xml:space="preserve"> - opracowanie gminnego programu gospodarki</t>
  </si>
  <si>
    <t xml:space="preserve">   ściekowej </t>
  </si>
  <si>
    <t xml:space="preserve">   Gminnej Stacji Uzdatniania Wody - 45.000,-</t>
  </si>
  <si>
    <t xml:space="preserve">    odpadami    - 5.000,-</t>
  </si>
  <si>
    <t>80146</t>
  </si>
  <si>
    <t>Dokształcanie i doskonalenie nauczycieli</t>
  </si>
  <si>
    <t>(  57,6 etatu nauczycieli, 11 etatów obsługi,</t>
  </si>
  <si>
    <t>Wynagrodzenia osobowe pracowników (16,37etatu)</t>
  </si>
  <si>
    <t xml:space="preserve">  - 7,14 - etatów nauczycieli -138.230,-</t>
  </si>
  <si>
    <t xml:space="preserve">    pomocniczych </t>
  </si>
  <si>
    <t xml:space="preserve">   4,2 etatu administracja )</t>
  </si>
  <si>
    <t xml:space="preserve">  - 2 - etaty obsługi              -  23.564,- </t>
  </si>
  <si>
    <t>Rady Miejskiej</t>
  </si>
  <si>
    <t>Radzynia Chełmińskiego</t>
  </si>
  <si>
    <t>Wpłaty na Państwowy Fundusz Rehabilitacji</t>
  </si>
  <si>
    <t>Osób Niepełnosprawnych</t>
  </si>
  <si>
    <t>85195</t>
  </si>
  <si>
    <t xml:space="preserve"> - w tym dożywianie uczniów - 80.000,-</t>
  </si>
  <si>
    <t>80104</t>
  </si>
  <si>
    <t>DZIAŁ 900 -</t>
  </si>
  <si>
    <t xml:space="preserve">( w tym :  - świetlice wiejskie 5.000,- </t>
  </si>
  <si>
    <t xml:space="preserve">               - tenis  - 1.400,-)</t>
  </si>
  <si>
    <r>
      <t>PLAN  WYDATKÓW DOTACJI CELOWYCH NA ZADANIA</t>
    </r>
    <r>
      <rPr>
        <b/>
        <i/>
        <sz val="14"/>
        <rFont val="Arial CE"/>
        <family val="2"/>
      </rPr>
      <t xml:space="preserve"> </t>
    </r>
  </si>
  <si>
    <r>
      <t xml:space="preserve">          </t>
    </r>
    <r>
      <rPr>
        <b/>
        <i/>
        <u val="single"/>
        <sz val="14"/>
        <rFont val="Arial CE"/>
        <family val="2"/>
      </rPr>
      <t>ZLECONE   GMINIE Z ZAKRESU ADMINISTRACJI</t>
    </r>
    <r>
      <rPr>
        <b/>
        <i/>
        <sz val="14"/>
        <rFont val="Arial CE"/>
        <family val="2"/>
      </rPr>
      <t xml:space="preserve"> </t>
    </r>
  </si>
  <si>
    <r>
      <t xml:space="preserve">                              </t>
    </r>
    <r>
      <rPr>
        <b/>
        <i/>
        <u val="single"/>
        <sz val="14"/>
        <rFont val="Arial CE"/>
        <family val="2"/>
      </rPr>
      <t>RZĄDOWEJ NA 2004 ROK</t>
    </r>
  </si>
  <si>
    <t xml:space="preserve">Wydatki na pomoc finansową udzielaną między </t>
  </si>
  <si>
    <t>jednostkami samorządu terytorialnego na</t>
  </si>
  <si>
    <t>dofinansowanie własnych zadań bieżących</t>
  </si>
  <si>
    <t>w tym: składka na Związek Gmin Wiejskich</t>
  </si>
  <si>
    <t>(wymiana okien)</t>
  </si>
  <si>
    <t>do uchwały Nr XI/85/04</t>
  </si>
  <si>
    <t>z dnia 30 marca 2004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</si>
</sst>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_ ;\-#,##0\ "/>
  </numFmts>
  <fonts count="9">
    <font>
      <sz val="10"/>
      <name val="Arial CE"/>
      <family val="0"/>
    </font>
    <font>
      <b/>
      <i/>
      <u val="single"/>
      <sz val="16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u val="singleAccounting"/>
      <sz val="16"/>
      <name val="Arial CE"/>
      <family val="2"/>
    </font>
    <font>
      <b/>
      <i/>
      <u val="single"/>
      <sz val="14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i/>
      <sz val="14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/>
    </xf>
    <xf numFmtId="0" fontId="3" fillId="0" borderId="2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1" fontId="0" fillId="0" borderId="0" xfId="0" applyNumberFormat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3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2" xfId="0" applyNumberFormat="1" applyBorder="1" applyAlignment="1">
      <alignment horizontal="left"/>
    </xf>
    <xf numFmtId="41" fontId="2" fillId="0" borderId="0" xfId="0" applyNumberFormat="1" applyFont="1" applyAlignment="1">
      <alignment horizontal="center"/>
    </xf>
    <xf numFmtId="41" fontId="3" fillId="0" borderId="0" xfId="0" applyNumberFormat="1" applyFont="1" applyAlignment="1">
      <alignment horizontal="center"/>
    </xf>
    <xf numFmtId="41" fontId="1" fillId="0" borderId="0" xfId="0" applyNumberFormat="1" applyFont="1" applyAlignment="1">
      <alignment/>
    </xf>
    <xf numFmtId="164" fontId="0" fillId="0" borderId="4" xfId="0" applyNumberFormat="1" applyBorder="1" applyAlignment="1">
      <alignment horizontal="center"/>
    </xf>
    <xf numFmtId="0" fontId="0" fillId="0" borderId="5" xfId="0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41" fontId="0" fillId="0" borderId="5" xfId="0" applyNumberFormat="1" applyBorder="1" applyAlignment="1">
      <alignment/>
    </xf>
    <xf numFmtId="0" fontId="3" fillId="0" borderId="1" xfId="0" applyFont="1" applyBorder="1" applyAlignment="1">
      <alignment horizontal="center"/>
    </xf>
    <xf numFmtId="41" fontId="3" fillId="0" borderId="1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1" fontId="0" fillId="0" borderId="2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49" fontId="0" fillId="0" borderId="6" xfId="0" applyNumberFormat="1" applyFont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41" fontId="2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/>
    </xf>
    <xf numFmtId="41" fontId="0" fillId="0" borderId="0" xfId="0" applyNumberFormat="1" applyFont="1" applyAlignment="1">
      <alignment/>
    </xf>
    <xf numFmtId="0" fontId="0" fillId="0" borderId="4" xfId="0" applyNumberFormat="1" applyBorder="1" applyAlignment="1">
      <alignment horizontal="center"/>
    </xf>
    <xf numFmtId="49" fontId="8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I14" sqref="I14"/>
    </sheetView>
  </sheetViews>
  <sheetFormatPr defaultColWidth="9.00390625" defaultRowHeight="12.75"/>
  <cols>
    <col min="1" max="2" width="12.00390625" style="0" customWidth="1"/>
    <col min="3" max="3" width="7.375" style="0" customWidth="1"/>
    <col min="4" max="4" width="42.875" style="0" customWidth="1"/>
    <col min="5" max="5" width="25.00390625" style="0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</v>
      </c>
    </row>
    <row r="4" ht="12.75">
      <c r="E4" t="s">
        <v>3</v>
      </c>
    </row>
    <row r="5" ht="12.75">
      <c r="E5" t="s">
        <v>4</v>
      </c>
    </row>
    <row r="8" ht="19.5" customHeight="1">
      <c r="D8" s="1" t="s">
        <v>5</v>
      </c>
    </row>
    <row r="11" spans="1:5" ht="13.5" thickBot="1">
      <c r="A11" s="5"/>
      <c r="B11" s="5"/>
      <c r="C11" s="5"/>
      <c r="D11" s="5"/>
      <c r="E11" s="5"/>
    </row>
    <row r="12" ht="13.5" thickTop="1"/>
    <row r="13" spans="1:5" ht="12.75">
      <c r="A13" s="3" t="s">
        <v>6</v>
      </c>
      <c r="B13" s="3" t="s">
        <v>7</v>
      </c>
      <c r="C13" s="3" t="s">
        <v>8</v>
      </c>
      <c r="D13" s="3" t="s">
        <v>9</v>
      </c>
      <c r="E13" s="3" t="s">
        <v>10</v>
      </c>
    </row>
    <row r="14" spans="1:5" ht="13.5" thickBot="1">
      <c r="A14" s="5"/>
      <c r="B14" s="5"/>
      <c r="C14" s="5"/>
      <c r="D14" s="5"/>
      <c r="E14" s="5"/>
    </row>
    <row r="15" ht="13.5" thickTop="1"/>
    <row r="16" spans="1:5" ht="12.75">
      <c r="A16" s="4">
        <v>1</v>
      </c>
      <c r="B16" s="4">
        <v>2</v>
      </c>
      <c r="C16" s="4">
        <v>3</v>
      </c>
      <c r="D16" s="4">
        <v>4</v>
      </c>
      <c r="E16" s="4">
        <v>5</v>
      </c>
    </row>
    <row r="17" spans="1:5" ht="12.75">
      <c r="A17" s="2"/>
      <c r="B17" s="2"/>
      <c r="C17" s="2"/>
      <c r="D17" s="2"/>
      <c r="E17" s="2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6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11.625" style="0" customWidth="1"/>
    <col min="2" max="2" width="10.875" style="13" customWidth="1"/>
    <col min="3" max="3" width="6.25390625" style="4" customWidth="1"/>
    <col min="4" max="4" width="43.00390625" style="0" customWidth="1"/>
    <col min="5" max="5" width="24.375" style="25" customWidth="1"/>
    <col min="6" max="6" width="12.75390625" style="0" customWidth="1"/>
    <col min="7" max="7" width="6.375" style="0" customWidth="1"/>
  </cols>
  <sheetData>
    <row r="1" spans="5:6" ht="12.75">
      <c r="E1" s="25" t="s">
        <v>0</v>
      </c>
      <c r="F1" s="25" t="s">
        <v>16</v>
      </c>
    </row>
    <row r="2" ht="12.75">
      <c r="E2" s="25" t="s">
        <v>316</v>
      </c>
    </row>
    <row r="3" ht="12.75">
      <c r="E3" s="25" t="s">
        <v>298</v>
      </c>
    </row>
    <row r="4" ht="12.75">
      <c r="E4" s="25" t="s">
        <v>299</v>
      </c>
    </row>
    <row r="5" ht="12.75">
      <c r="E5" s="25" t="s">
        <v>317</v>
      </c>
    </row>
    <row r="8" spans="4:5" ht="23.25">
      <c r="D8" s="82" t="s">
        <v>259</v>
      </c>
      <c r="E8" s="25" t="s">
        <v>16</v>
      </c>
    </row>
    <row r="9" ht="12.75" customHeight="1">
      <c r="D9" s="82"/>
    </row>
    <row r="11" spans="1:5" ht="13.5" thickBot="1">
      <c r="A11" s="5"/>
      <c r="B11" s="21"/>
      <c r="C11" s="30"/>
      <c r="D11" s="5"/>
      <c r="E11" s="53"/>
    </row>
    <row r="12" spans="1:5" ht="13.5" thickTop="1">
      <c r="A12" s="6"/>
      <c r="B12" s="22"/>
      <c r="C12" s="20"/>
      <c r="D12" s="6"/>
      <c r="E12" s="28"/>
    </row>
    <row r="13" spans="1:7" ht="12.75">
      <c r="A13" s="3" t="s">
        <v>11</v>
      </c>
      <c r="B13" s="10" t="s">
        <v>7</v>
      </c>
      <c r="C13" s="3" t="s">
        <v>8</v>
      </c>
      <c r="D13" s="3" t="s">
        <v>9</v>
      </c>
      <c r="E13" s="54" t="s">
        <v>260</v>
      </c>
      <c r="F13" s="3" t="s">
        <v>16</v>
      </c>
      <c r="G13" s="3" t="s">
        <v>16</v>
      </c>
    </row>
    <row r="14" spans="1:5" ht="13.5" thickBot="1">
      <c r="A14" s="5"/>
      <c r="B14" s="21"/>
      <c r="C14" s="30"/>
      <c r="D14" s="5"/>
      <c r="E14" s="81" t="s">
        <v>242</v>
      </c>
    </row>
    <row r="15" spans="1:5" ht="13.5" thickTop="1">
      <c r="A15" s="7">
        <v>1</v>
      </c>
      <c r="B15" s="11">
        <v>2</v>
      </c>
      <c r="C15" s="7">
        <v>3</v>
      </c>
      <c r="D15" s="7">
        <v>4</v>
      </c>
      <c r="E15" s="11">
        <v>5</v>
      </c>
    </row>
    <row r="17" spans="1:5" ht="15">
      <c r="A17" s="18" t="s">
        <v>12</v>
      </c>
      <c r="B17" s="19" t="s">
        <v>13</v>
      </c>
      <c r="C17" s="34"/>
      <c r="D17" s="18"/>
      <c r="E17" s="36">
        <f>SUM(E20,E28,E35)</f>
        <v>16980</v>
      </c>
    </row>
    <row r="18" spans="1:5" ht="12.75" customHeight="1" thickBot="1">
      <c r="A18" s="9"/>
      <c r="B18" s="12"/>
      <c r="C18" s="31"/>
      <c r="D18" s="9"/>
      <c r="E18" s="29"/>
    </row>
    <row r="19" ht="13.5" thickTop="1"/>
    <row r="20" spans="1:5" ht="12.75">
      <c r="A20" t="s">
        <v>14</v>
      </c>
      <c r="B20" s="13" t="s">
        <v>15</v>
      </c>
      <c r="C20" s="4" t="s">
        <v>16</v>
      </c>
      <c r="D20" t="s">
        <v>17</v>
      </c>
      <c r="E20" s="25">
        <f>SUM(E23)</f>
        <v>480</v>
      </c>
    </row>
    <row r="21" spans="1:5" ht="12.75">
      <c r="A21" s="2"/>
      <c r="B21" s="23"/>
      <c r="C21" s="32"/>
      <c r="D21" s="2"/>
      <c r="E21" s="26"/>
    </row>
    <row r="23" spans="3:5" ht="12.75">
      <c r="C23" s="4">
        <v>4300</v>
      </c>
      <c r="D23" t="s">
        <v>18</v>
      </c>
      <c r="E23" s="25">
        <v>480</v>
      </c>
    </row>
    <row r="24" ht="12.75">
      <c r="D24" t="s">
        <v>244</v>
      </c>
    </row>
    <row r="25" ht="12.75">
      <c r="D25" t="s">
        <v>243</v>
      </c>
    </row>
    <row r="26" spans="1:5" ht="12.75">
      <c r="A26" s="2"/>
      <c r="B26" s="23"/>
      <c r="C26" s="32"/>
      <c r="D26" s="2"/>
      <c r="E26" s="26"/>
    </row>
    <row r="28" spans="1:5" ht="12.75">
      <c r="A28" t="s">
        <v>19</v>
      </c>
      <c r="B28" s="13" t="s">
        <v>20</v>
      </c>
      <c r="D28" t="s">
        <v>246</v>
      </c>
      <c r="E28" s="25">
        <f>SUM(E32)</f>
        <v>2500</v>
      </c>
    </row>
    <row r="29" ht="12.75">
      <c r="D29" t="s">
        <v>245</v>
      </c>
    </row>
    <row r="30" spans="1:5" ht="12.75">
      <c r="A30" s="2"/>
      <c r="B30" s="23"/>
      <c r="C30" s="32"/>
      <c r="D30" s="2"/>
      <c r="E30" s="26"/>
    </row>
    <row r="32" spans="3:5" ht="12.75">
      <c r="C32" s="4">
        <v>4300</v>
      </c>
      <c r="D32" t="s">
        <v>21</v>
      </c>
      <c r="E32" s="25">
        <v>2500</v>
      </c>
    </row>
    <row r="33" spans="1:5" ht="12.75">
      <c r="A33" s="2"/>
      <c r="B33" s="23"/>
      <c r="C33" s="32"/>
      <c r="D33" s="2"/>
      <c r="E33" s="26"/>
    </row>
    <row r="34" spans="1:5" ht="12.75">
      <c r="A34" s="6"/>
      <c r="B34" s="22"/>
      <c r="C34" s="20"/>
      <c r="D34" s="6"/>
      <c r="E34" s="28"/>
    </row>
    <row r="35" spans="1:5" ht="12.75">
      <c r="A35" s="6" t="s">
        <v>19</v>
      </c>
      <c r="B35" s="22" t="s">
        <v>179</v>
      </c>
      <c r="C35" s="20"/>
      <c r="D35" s="6" t="s">
        <v>180</v>
      </c>
      <c r="E35" s="28">
        <f>SUM(E38)</f>
        <v>14000</v>
      </c>
    </row>
    <row r="36" spans="2:5" s="2" customFormat="1" ht="12.75">
      <c r="B36" s="23"/>
      <c r="C36" s="32"/>
      <c r="E36" s="26"/>
    </row>
    <row r="37" spans="1:5" ht="12.75">
      <c r="A37" s="6"/>
      <c r="B37" s="22"/>
      <c r="C37" s="20"/>
      <c r="D37" s="6"/>
      <c r="E37" s="28"/>
    </row>
    <row r="38" spans="1:5" ht="12.75">
      <c r="A38" s="6"/>
      <c r="B38" s="22"/>
      <c r="C38" s="20">
        <v>2850</v>
      </c>
      <c r="D38" s="6" t="s">
        <v>247</v>
      </c>
      <c r="E38" s="28">
        <v>14000</v>
      </c>
    </row>
    <row r="39" spans="1:5" ht="12.75">
      <c r="A39" s="6"/>
      <c r="B39" s="22"/>
      <c r="C39" s="20"/>
      <c r="D39" s="6" t="s">
        <v>249</v>
      </c>
      <c r="E39" s="28"/>
    </row>
    <row r="40" spans="1:5" ht="12.75">
      <c r="A40" s="6"/>
      <c r="B40" s="22"/>
      <c r="C40" s="20"/>
      <c r="D40" s="6" t="s">
        <v>248</v>
      </c>
      <c r="E40" s="28"/>
    </row>
    <row r="41" spans="2:5" s="5" customFormat="1" ht="13.5" thickBot="1">
      <c r="B41" s="21"/>
      <c r="C41" s="30"/>
      <c r="E41" s="27"/>
    </row>
    <row r="42" ht="13.5" thickTop="1"/>
    <row r="43" spans="1:5" ht="15">
      <c r="A43" s="8" t="s">
        <v>23</v>
      </c>
      <c r="B43" s="14" t="s">
        <v>24</v>
      </c>
      <c r="C43" s="33"/>
      <c r="D43" s="8"/>
      <c r="E43" s="35">
        <f>SUM(E46)</f>
        <v>100000</v>
      </c>
    </row>
    <row r="44" spans="1:5" ht="13.5" thickBot="1">
      <c r="A44" s="5"/>
      <c r="B44" s="21"/>
      <c r="C44" s="30"/>
      <c r="D44" s="5"/>
      <c r="E44" s="27"/>
    </row>
    <row r="45" ht="13.5" thickTop="1"/>
    <row r="46" spans="1:5" ht="12.75">
      <c r="A46" t="s">
        <v>19</v>
      </c>
      <c r="B46" s="13" t="s">
        <v>25</v>
      </c>
      <c r="D46" t="s">
        <v>26</v>
      </c>
      <c r="E46" s="25">
        <f>SUM(,E49)</f>
        <v>100000</v>
      </c>
    </row>
    <row r="47" spans="2:5" s="2" customFormat="1" ht="12.75">
      <c r="B47" s="23"/>
      <c r="C47" s="32"/>
      <c r="E47" s="26"/>
    </row>
    <row r="49" spans="3:5" ht="12.75">
      <c r="C49" s="4">
        <v>4270</v>
      </c>
      <c r="D49" t="s">
        <v>28</v>
      </c>
      <c r="E49" s="25">
        <v>100000</v>
      </c>
    </row>
    <row r="50" spans="1:5" ht="12.75">
      <c r="A50" s="2"/>
      <c r="B50" s="23"/>
      <c r="C50" s="32"/>
      <c r="D50" s="2"/>
      <c r="E50" s="26"/>
    </row>
    <row r="51" spans="1:5" ht="12.75">
      <c r="A51" s="6"/>
      <c r="B51" s="22"/>
      <c r="C51" s="20"/>
      <c r="D51" s="6"/>
      <c r="E51" s="28"/>
    </row>
    <row r="52" spans="1:5" ht="12.75">
      <c r="A52" s="6"/>
      <c r="B52" s="22"/>
      <c r="C52" s="20"/>
      <c r="D52" s="6"/>
      <c r="E52" s="28"/>
    </row>
    <row r="53" spans="1:5" ht="12.75">
      <c r="A53" s="6"/>
      <c r="B53" s="22"/>
      <c r="C53" s="20"/>
      <c r="D53" s="6"/>
      <c r="E53" s="28"/>
    </row>
    <row r="54" spans="1:5" ht="12.75">
      <c r="A54" s="6"/>
      <c r="B54" s="22"/>
      <c r="C54" s="20"/>
      <c r="D54" s="6"/>
      <c r="E54" s="28"/>
    </row>
    <row r="55" spans="1:5" ht="12.75">
      <c r="A55" s="6"/>
      <c r="B55" s="22"/>
      <c r="C55" s="20"/>
      <c r="D55" s="6"/>
      <c r="E55" s="28"/>
    </row>
    <row r="56" spans="1:5" ht="12.75">
      <c r="A56" s="6"/>
      <c r="B56" s="22"/>
      <c r="C56" s="20"/>
      <c r="D56" s="6"/>
      <c r="E56" s="28"/>
    </row>
    <row r="57" spans="1:5" ht="12.75">
      <c r="A57" s="6"/>
      <c r="B57" s="22"/>
      <c r="C57" s="20"/>
      <c r="D57" s="4" t="s">
        <v>29</v>
      </c>
      <c r="E57" s="28"/>
    </row>
    <row r="58" spans="1:5" ht="12.75">
      <c r="A58" s="6"/>
      <c r="B58" s="22"/>
      <c r="C58" s="20"/>
      <c r="D58" s="4"/>
      <c r="E58" s="28"/>
    </row>
    <row r="59" spans="1:5" ht="12.75">
      <c r="A59" s="6"/>
      <c r="B59" s="22"/>
      <c r="C59" s="20"/>
      <c r="D59" s="4"/>
      <c r="E59" s="28"/>
    </row>
    <row r="60" spans="1:5" ht="12.75">
      <c r="A60" s="2"/>
      <c r="B60" s="23"/>
      <c r="C60" s="32"/>
      <c r="D60" s="2"/>
      <c r="E60" s="26"/>
    </row>
    <row r="61" spans="1:5" ht="12.75">
      <c r="A61" s="16">
        <v>1</v>
      </c>
      <c r="B61" s="15" t="s">
        <v>30</v>
      </c>
      <c r="C61" s="16">
        <v>3</v>
      </c>
      <c r="D61" s="16">
        <v>4</v>
      </c>
      <c r="E61" s="57">
        <v>5</v>
      </c>
    </row>
    <row r="62" spans="1:5" ht="12.75">
      <c r="A62" s="20"/>
      <c r="B62" s="40"/>
      <c r="C62" s="20"/>
      <c r="D62" s="20"/>
      <c r="E62" s="71"/>
    </row>
    <row r="63" spans="1:5" s="6" customFormat="1" ht="15">
      <c r="A63" s="8" t="s">
        <v>206</v>
      </c>
      <c r="B63" s="14" t="s">
        <v>31</v>
      </c>
      <c r="C63" s="33"/>
      <c r="D63" s="8"/>
      <c r="E63" s="35">
        <f>SUM(E66,E114)</f>
        <v>505020</v>
      </c>
    </row>
    <row r="64" spans="1:5" ht="13.5" thickBot="1">
      <c r="A64" s="5"/>
      <c r="B64" s="21"/>
      <c r="C64" s="30"/>
      <c r="D64" s="5"/>
      <c r="E64" s="27"/>
    </row>
    <row r="65" ht="13.5" thickTop="1"/>
    <row r="66" spans="1:5" ht="12.75">
      <c r="A66" t="s">
        <v>32</v>
      </c>
      <c r="B66" s="13" t="s">
        <v>33</v>
      </c>
      <c r="D66" t="s">
        <v>250</v>
      </c>
      <c r="E66" s="25">
        <f>SUM(E70,E73,E76,E78,E80,E82,E85,E87,E89,E91,E93,E95,E97,E100,E102)</f>
        <v>406120</v>
      </c>
    </row>
    <row r="67" ht="12.75">
      <c r="D67" t="s">
        <v>251</v>
      </c>
    </row>
    <row r="68" spans="1:5" ht="12.75">
      <c r="A68" s="2"/>
      <c r="B68" s="23"/>
      <c r="C68" s="32"/>
      <c r="D68" s="2"/>
      <c r="E68" s="26"/>
    </row>
    <row r="69" spans="1:5" ht="12.75">
      <c r="A69" s="6"/>
      <c r="B69" s="22"/>
      <c r="C69" s="20"/>
      <c r="D69" s="6"/>
      <c r="E69" s="28"/>
    </row>
    <row r="70" spans="3:5" ht="12.75">
      <c r="C70" s="4">
        <v>3020</v>
      </c>
      <c r="D70" t="s">
        <v>34</v>
      </c>
      <c r="E70" s="25">
        <v>2500</v>
      </c>
    </row>
    <row r="71" ht="12.75">
      <c r="D71" t="s">
        <v>139</v>
      </c>
    </row>
    <row r="73" spans="3:5" ht="12.75">
      <c r="C73" s="4">
        <v>4010</v>
      </c>
      <c r="D73" t="s">
        <v>36</v>
      </c>
      <c r="E73" s="25">
        <v>95800</v>
      </c>
    </row>
    <row r="74" ht="12.75">
      <c r="D74" t="s">
        <v>208</v>
      </c>
    </row>
    <row r="76" spans="3:5" ht="12.75">
      <c r="C76" s="4">
        <v>4040</v>
      </c>
      <c r="D76" t="s">
        <v>37</v>
      </c>
      <c r="E76" s="25">
        <v>7814</v>
      </c>
    </row>
    <row r="78" spans="3:5" ht="12.75">
      <c r="C78" s="4">
        <v>4110</v>
      </c>
      <c r="D78" t="s">
        <v>38</v>
      </c>
      <c r="E78" s="25">
        <v>17853</v>
      </c>
    </row>
    <row r="80" spans="3:5" ht="12.75">
      <c r="C80" s="4">
        <v>4120</v>
      </c>
      <c r="D80" t="s">
        <v>39</v>
      </c>
      <c r="E80" s="25">
        <v>2539</v>
      </c>
    </row>
    <row r="82" spans="3:5" ht="12.75">
      <c r="C82" s="4">
        <v>4140</v>
      </c>
      <c r="D82" t="s">
        <v>300</v>
      </c>
      <c r="E82" s="25">
        <v>360</v>
      </c>
    </row>
    <row r="83" ht="12.75">
      <c r="D83" t="s">
        <v>301</v>
      </c>
    </row>
    <row r="85" spans="3:5" ht="12.75">
      <c r="C85" s="4">
        <v>4210</v>
      </c>
      <c r="D85" t="s">
        <v>27</v>
      </c>
      <c r="E85" s="25">
        <v>230000</v>
      </c>
    </row>
    <row r="87" spans="3:5" ht="12.75">
      <c r="C87" s="4">
        <v>4260</v>
      </c>
      <c r="D87" t="s">
        <v>40</v>
      </c>
      <c r="E87" s="25">
        <v>14000</v>
      </c>
    </row>
    <row r="89" spans="3:5" ht="12.75">
      <c r="C89" s="4">
        <v>4280</v>
      </c>
      <c r="D89" t="s">
        <v>184</v>
      </c>
      <c r="E89" s="25">
        <v>100</v>
      </c>
    </row>
    <row r="91" spans="3:5" ht="12.75">
      <c r="C91" s="4">
        <v>4300</v>
      </c>
      <c r="D91" t="s">
        <v>21</v>
      </c>
      <c r="E91" s="25">
        <v>5000</v>
      </c>
    </row>
    <row r="93" spans="3:5" ht="12.75">
      <c r="C93" s="4">
        <v>4410</v>
      </c>
      <c r="D93" t="s">
        <v>41</v>
      </c>
      <c r="E93" s="25">
        <v>100</v>
      </c>
    </row>
    <row r="95" spans="3:5" ht="12.75">
      <c r="C95" s="4">
        <v>4430</v>
      </c>
      <c r="D95" t="s">
        <v>42</v>
      </c>
      <c r="E95" s="25">
        <v>300</v>
      </c>
    </row>
    <row r="97" spans="3:5" ht="12.75">
      <c r="C97" s="4">
        <v>4440</v>
      </c>
      <c r="D97" t="s">
        <v>43</v>
      </c>
      <c r="E97" s="25">
        <v>4754</v>
      </c>
    </row>
    <row r="98" ht="12.75">
      <c r="D98" t="s">
        <v>44</v>
      </c>
    </row>
    <row r="100" spans="3:5" ht="12.75">
      <c r="C100" s="4">
        <v>4510</v>
      </c>
      <c r="D100" t="s">
        <v>45</v>
      </c>
      <c r="E100" s="25">
        <v>10000</v>
      </c>
    </row>
    <row r="102" spans="3:5" ht="12.75">
      <c r="C102" s="4">
        <v>6050</v>
      </c>
      <c r="D102" t="s">
        <v>210</v>
      </c>
      <c r="E102" s="25">
        <v>15000</v>
      </c>
    </row>
    <row r="103" spans="1:5" ht="12.75">
      <c r="A103" s="6"/>
      <c r="B103" s="22"/>
      <c r="C103" s="20"/>
      <c r="D103" s="6" t="s">
        <v>283</v>
      </c>
      <c r="E103" s="28"/>
    </row>
    <row r="104" spans="1:5" ht="12.75">
      <c r="A104" s="2"/>
      <c r="B104" s="23"/>
      <c r="C104" s="32"/>
      <c r="D104" s="2"/>
      <c r="E104" s="26"/>
    </row>
    <row r="105" spans="1:5" ht="12.75">
      <c r="A105" s="6"/>
      <c r="B105" s="22"/>
      <c r="C105" s="20"/>
      <c r="D105" s="6"/>
      <c r="E105" s="28"/>
    </row>
    <row r="106" spans="1:5" ht="12.75">
      <c r="A106" s="6"/>
      <c r="B106" s="22"/>
      <c r="C106" s="20"/>
      <c r="D106" s="6"/>
      <c r="E106" s="28"/>
    </row>
    <row r="107" spans="1:5" ht="12.75">
      <c r="A107" s="6"/>
      <c r="B107" s="22"/>
      <c r="C107" s="20"/>
      <c r="D107" s="6"/>
      <c r="E107" s="28"/>
    </row>
    <row r="108" spans="1:5" ht="12.75">
      <c r="A108" s="6"/>
      <c r="B108" s="22"/>
      <c r="C108" s="20"/>
      <c r="D108" s="6"/>
      <c r="E108" s="28"/>
    </row>
    <row r="109" spans="1:5" ht="12.75">
      <c r="A109" s="6"/>
      <c r="B109" s="22"/>
      <c r="C109" s="20"/>
      <c r="D109" s="6"/>
      <c r="E109" s="28"/>
    </row>
    <row r="110" spans="1:5" ht="12.75">
      <c r="A110" s="6"/>
      <c r="B110" s="22"/>
      <c r="C110" s="20"/>
      <c r="D110" s="20" t="s">
        <v>48</v>
      </c>
      <c r="E110" s="28"/>
    </row>
    <row r="111" spans="1:5" ht="12.75">
      <c r="A111" s="6"/>
      <c r="B111" s="22"/>
      <c r="C111" s="20"/>
      <c r="D111" s="6"/>
      <c r="E111" s="28"/>
    </row>
    <row r="112" spans="1:5" ht="12.75">
      <c r="A112" s="16">
        <v>1</v>
      </c>
      <c r="B112" s="15" t="s">
        <v>30</v>
      </c>
      <c r="C112" s="16">
        <v>3</v>
      </c>
      <c r="D112" s="16">
        <v>4</v>
      </c>
      <c r="E112" s="15">
        <v>5</v>
      </c>
    </row>
    <row r="113" spans="1:5" ht="12.75">
      <c r="A113" s="6"/>
      <c r="B113" s="22"/>
      <c r="C113" s="20"/>
      <c r="D113" s="6"/>
      <c r="E113" s="28"/>
    </row>
    <row r="114" spans="1:5" ht="12.75">
      <c r="A114" t="s">
        <v>19</v>
      </c>
      <c r="B114" s="13" t="s">
        <v>46</v>
      </c>
      <c r="D114" t="s">
        <v>47</v>
      </c>
      <c r="E114" s="25">
        <f>SUM(E117,E119,E121,E123,E126,E130,E133,E135)</f>
        <v>98900</v>
      </c>
    </row>
    <row r="115" spans="1:5" ht="12.75">
      <c r="A115" s="2"/>
      <c r="B115" s="23"/>
      <c r="C115" s="32"/>
      <c r="D115" s="2"/>
      <c r="E115" s="26"/>
    </row>
    <row r="116" spans="1:5" ht="12.75">
      <c r="A116" s="6"/>
      <c r="B116" s="22"/>
      <c r="C116" s="20"/>
      <c r="D116" s="6"/>
      <c r="E116" s="28"/>
    </row>
    <row r="117" spans="3:5" ht="12.75">
      <c r="C117" s="4">
        <v>4210</v>
      </c>
      <c r="D117" t="s">
        <v>27</v>
      </c>
      <c r="E117" s="25">
        <v>5000</v>
      </c>
    </row>
    <row r="119" spans="3:5" ht="12.75">
      <c r="C119" s="4">
        <v>4260</v>
      </c>
      <c r="D119" t="s">
        <v>40</v>
      </c>
      <c r="E119" s="25">
        <v>4500</v>
      </c>
    </row>
    <row r="121" spans="3:5" ht="12.75">
      <c r="C121" s="4">
        <v>4270</v>
      </c>
      <c r="D121" t="s">
        <v>28</v>
      </c>
      <c r="E121" s="25">
        <v>6000</v>
      </c>
    </row>
    <row r="123" spans="3:5" ht="12.75">
      <c r="C123" s="4">
        <v>4300</v>
      </c>
      <c r="D123" t="s">
        <v>21</v>
      </c>
      <c r="E123" s="25">
        <v>63000</v>
      </c>
    </row>
    <row r="124" ht="12.75">
      <c r="D124" t="s">
        <v>261</v>
      </c>
    </row>
    <row r="125" spans="1:5" ht="12.75">
      <c r="A125" s="6"/>
      <c r="B125" s="22"/>
      <c r="C125" s="20"/>
      <c r="D125" s="6"/>
      <c r="E125" s="28"/>
    </row>
    <row r="126" spans="3:5" ht="12.75">
      <c r="C126" s="20">
        <v>4430</v>
      </c>
      <c r="D126" s="6" t="s">
        <v>42</v>
      </c>
      <c r="E126" s="28">
        <v>5000</v>
      </c>
    </row>
    <row r="127" spans="3:5" ht="12.75">
      <c r="C127" s="20"/>
      <c r="D127" s="6" t="s">
        <v>207</v>
      </c>
      <c r="E127" s="28"/>
    </row>
    <row r="128" spans="3:5" ht="12.75">
      <c r="C128" s="20" t="s">
        <v>16</v>
      </c>
      <c r="D128" s="6" t="s">
        <v>209</v>
      </c>
      <c r="E128" s="28"/>
    </row>
    <row r="129" spans="3:5" ht="12.75">
      <c r="C129" s="20"/>
      <c r="D129" s="6"/>
      <c r="E129" s="28"/>
    </row>
    <row r="130" spans="3:5" ht="12.75">
      <c r="C130" s="20">
        <v>4600</v>
      </c>
      <c r="D130" s="6" t="s">
        <v>225</v>
      </c>
      <c r="E130" s="28">
        <v>1400</v>
      </c>
    </row>
    <row r="131" spans="3:5" ht="12.75">
      <c r="C131" s="20"/>
      <c r="D131" s="6" t="s">
        <v>226</v>
      </c>
      <c r="E131" s="28"/>
    </row>
    <row r="132" spans="3:5" ht="12.75">
      <c r="C132" s="20"/>
      <c r="D132" s="6"/>
      <c r="E132" s="28"/>
    </row>
    <row r="133" spans="3:5" ht="12.75">
      <c r="C133" s="20">
        <v>4610</v>
      </c>
      <c r="D133" s="6" t="s">
        <v>227</v>
      </c>
      <c r="E133" s="28">
        <v>4000</v>
      </c>
    </row>
    <row r="134" spans="3:5" ht="12.75">
      <c r="C134" s="20"/>
      <c r="D134" s="6"/>
      <c r="E134" s="28"/>
    </row>
    <row r="135" spans="3:5" ht="12.75">
      <c r="C135" s="20">
        <v>6050</v>
      </c>
      <c r="D135" s="6" t="s">
        <v>210</v>
      </c>
      <c r="E135" s="28">
        <v>10000</v>
      </c>
    </row>
    <row r="136" spans="3:6" ht="12.75">
      <c r="C136" s="20"/>
      <c r="D136" s="6" t="s">
        <v>211</v>
      </c>
      <c r="E136" s="28"/>
      <c r="F136" s="6"/>
    </row>
    <row r="137" spans="1:6" s="64" customFormat="1" ht="13.5" thickBot="1">
      <c r="A137" s="30"/>
      <c r="B137" s="69"/>
      <c r="C137" s="30"/>
      <c r="D137" s="30"/>
      <c r="E137" s="70"/>
      <c r="F137" s="6"/>
    </row>
    <row r="138" spans="1:5" s="6" customFormat="1" ht="13.5" thickTop="1">
      <c r="A138" s="20"/>
      <c r="B138" s="40"/>
      <c r="C138" s="20"/>
      <c r="D138" s="20"/>
      <c r="E138" s="41"/>
    </row>
    <row r="139" spans="1:5" s="6" customFormat="1" ht="15">
      <c r="A139" s="8" t="s">
        <v>51</v>
      </c>
      <c r="B139" s="14" t="s">
        <v>52</v>
      </c>
      <c r="C139" s="33"/>
      <c r="D139" s="8"/>
      <c r="E139" s="35">
        <f>SUM(E148,E142)</f>
        <v>28000</v>
      </c>
    </row>
    <row r="140" spans="1:5" s="6" customFormat="1" ht="13.5" thickBot="1">
      <c r="A140" s="5"/>
      <c r="B140" s="21"/>
      <c r="C140" s="30"/>
      <c r="D140" s="5"/>
      <c r="E140" s="27"/>
    </row>
    <row r="141" spans="2:5" s="6" customFormat="1" ht="13.5" thickTop="1">
      <c r="B141" s="22"/>
      <c r="C141" s="20"/>
      <c r="E141" s="28"/>
    </row>
    <row r="142" spans="1:5" s="6" customFormat="1" ht="12.75">
      <c r="A142" t="s">
        <v>32</v>
      </c>
      <c r="B142" s="13" t="s">
        <v>284</v>
      </c>
      <c r="C142" s="4"/>
      <c r="D142" t="s">
        <v>285</v>
      </c>
      <c r="E142" s="25">
        <f>SUM(E145)</f>
        <v>20000</v>
      </c>
    </row>
    <row r="143" spans="1:5" s="6" customFormat="1" ht="12.75">
      <c r="A143" s="2"/>
      <c r="B143" s="23"/>
      <c r="C143" s="32"/>
      <c r="D143" s="2"/>
      <c r="E143" s="26"/>
    </row>
    <row r="144" spans="1:5" s="6" customFormat="1" ht="12.75">
      <c r="A144"/>
      <c r="B144" s="13"/>
      <c r="C144" s="4"/>
      <c r="D144"/>
      <c r="E144" s="25"/>
    </row>
    <row r="145" spans="1:5" s="6" customFormat="1" ht="12.75">
      <c r="A145"/>
      <c r="B145" s="13"/>
      <c r="C145" s="4">
        <v>4300</v>
      </c>
      <c r="D145" t="s">
        <v>21</v>
      </c>
      <c r="E145" s="25">
        <v>20000</v>
      </c>
    </row>
    <row r="146" spans="1:5" s="6" customFormat="1" ht="12.75">
      <c r="A146" s="2"/>
      <c r="B146" s="23"/>
      <c r="C146" s="32"/>
      <c r="D146" s="2"/>
      <c r="E146" s="26"/>
    </row>
    <row r="147" spans="1:5" s="6" customFormat="1" ht="12.75">
      <c r="A147" s="20"/>
      <c r="B147" s="40"/>
      <c r="C147" s="20"/>
      <c r="D147" s="20"/>
      <c r="E147" s="41"/>
    </row>
    <row r="148" spans="1:5" ht="12.75">
      <c r="A148" t="s">
        <v>19</v>
      </c>
      <c r="B148" s="13" t="s">
        <v>53</v>
      </c>
      <c r="D148" t="s">
        <v>54</v>
      </c>
      <c r="E148" s="25">
        <f>SUM(E151)</f>
        <v>8000</v>
      </c>
    </row>
    <row r="149" spans="1:5" ht="12.75">
      <c r="A149" s="2"/>
      <c r="B149" s="23"/>
      <c r="C149" s="32"/>
      <c r="D149" s="2"/>
      <c r="E149" s="26"/>
    </row>
    <row r="151" spans="3:5" ht="12.75">
      <c r="C151" s="4">
        <v>4300</v>
      </c>
      <c r="D151" t="s">
        <v>55</v>
      </c>
      <c r="E151" s="25">
        <v>8000</v>
      </c>
    </row>
    <row r="152" spans="2:5" s="5" customFormat="1" ht="13.5" thickBot="1">
      <c r="B152" s="21"/>
      <c r="C152" s="30"/>
      <c r="E152" s="27"/>
    </row>
    <row r="153" spans="1:5" ht="13.5" thickTop="1">
      <c r="A153" s="6"/>
      <c r="B153" s="22"/>
      <c r="C153" s="20"/>
      <c r="D153" s="6"/>
      <c r="E153" s="28"/>
    </row>
    <row r="154" spans="1:5" ht="15">
      <c r="A154" s="8" t="s">
        <v>56</v>
      </c>
      <c r="B154" s="14" t="s">
        <v>57</v>
      </c>
      <c r="C154" s="33"/>
      <c r="D154" s="8"/>
      <c r="E154" s="35">
        <f>SUM(E157,E177,E189,E243)</f>
        <v>1449614</v>
      </c>
    </row>
    <row r="155" spans="1:5" ht="13.5" thickBot="1">
      <c r="A155" s="5"/>
      <c r="B155" s="21"/>
      <c r="C155" s="30"/>
      <c r="D155" s="5"/>
      <c r="E155" s="27"/>
    </row>
    <row r="156" ht="13.5" thickTop="1"/>
    <row r="157" spans="1:5" ht="12.75">
      <c r="A157" t="s">
        <v>19</v>
      </c>
      <c r="B157" s="13" t="s">
        <v>59</v>
      </c>
      <c r="D157" t="s">
        <v>60</v>
      </c>
      <c r="E157" s="25">
        <f>SUM(E160,E162,E170,E172,E174)</f>
        <v>47500</v>
      </c>
    </row>
    <row r="158" spans="1:5" ht="12.75">
      <c r="A158" s="2"/>
      <c r="B158" s="23"/>
      <c r="C158" s="32"/>
      <c r="D158" s="2"/>
      <c r="E158" s="26"/>
    </row>
    <row r="159" spans="1:5" ht="12.75">
      <c r="A159" s="6"/>
      <c r="B159" s="22"/>
      <c r="C159" s="20"/>
      <c r="D159" s="6"/>
      <c r="E159" s="28"/>
    </row>
    <row r="160" spans="3:5" ht="12.75">
      <c r="C160" s="4">
        <v>4010</v>
      </c>
      <c r="D160" t="s">
        <v>195</v>
      </c>
      <c r="E160" s="25">
        <v>30000</v>
      </c>
    </row>
    <row r="162" spans="3:5" ht="12.75">
      <c r="C162" s="4">
        <v>4110</v>
      </c>
      <c r="D162" t="s">
        <v>38</v>
      </c>
      <c r="E162" s="25">
        <v>5364</v>
      </c>
    </row>
    <row r="166" ht="12.75">
      <c r="D166" s="4" t="s">
        <v>58</v>
      </c>
    </row>
    <row r="167" spans="1:5" ht="12.75">
      <c r="A167" s="2"/>
      <c r="B167" s="23"/>
      <c r="C167" s="32"/>
      <c r="D167" s="2"/>
      <c r="E167" s="26"/>
    </row>
    <row r="168" spans="1:5" ht="12.75">
      <c r="A168" s="32">
        <v>1</v>
      </c>
      <c r="B168" s="42" t="s">
        <v>30</v>
      </c>
      <c r="C168" s="32">
        <v>3</v>
      </c>
      <c r="D168" s="32">
        <v>4</v>
      </c>
      <c r="E168" s="72">
        <v>5</v>
      </c>
    </row>
    <row r="170" spans="3:5" ht="12.75">
      <c r="C170" s="4">
        <v>4120</v>
      </c>
      <c r="D170" t="s">
        <v>39</v>
      </c>
      <c r="E170" s="25">
        <v>736</v>
      </c>
    </row>
    <row r="172" spans="3:5" ht="12.75">
      <c r="C172" s="4">
        <v>4210</v>
      </c>
      <c r="D172" t="s">
        <v>27</v>
      </c>
      <c r="E172" s="25">
        <v>7400</v>
      </c>
    </row>
    <row r="174" spans="3:5" ht="12.75">
      <c r="C174" s="4">
        <v>4410</v>
      </c>
      <c r="D174" t="s">
        <v>41</v>
      </c>
      <c r="E174" s="25">
        <v>4000</v>
      </c>
    </row>
    <row r="175" spans="1:5" ht="12.75">
      <c r="A175" s="2"/>
      <c r="B175" s="23"/>
      <c r="C175" s="32"/>
      <c r="D175" s="2"/>
      <c r="E175" s="26"/>
    </row>
    <row r="176" spans="2:5" s="6" customFormat="1" ht="12.75">
      <c r="B176" s="22"/>
      <c r="C176" s="20"/>
      <c r="E176" s="28"/>
    </row>
    <row r="177" spans="1:5" ht="12.75">
      <c r="A177" s="2" t="s">
        <v>19</v>
      </c>
      <c r="B177" s="23" t="s">
        <v>61</v>
      </c>
      <c r="C177" s="32"/>
      <c r="D177" s="2" t="s">
        <v>62</v>
      </c>
      <c r="E177" s="26">
        <f>SUM(E179,E182,E184,E186)</f>
        <v>50856</v>
      </c>
    </row>
    <row r="178" spans="1:5" ht="12.75">
      <c r="A178" s="6"/>
      <c r="B178" s="22"/>
      <c r="C178" s="20"/>
      <c r="D178" s="6"/>
      <c r="E178" s="28"/>
    </row>
    <row r="179" spans="3:5" ht="12.75">
      <c r="C179" s="4">
        <v>3030</v>
      </c>
      <c r="D179" t="s">
        <v>63</v>
      </c>
      <c r="E179" s="25">
        <v>48056</v>
      </c>
    </row>
    <row r="180" ht="12.75">
      <c r="D180" t="s">
        <v>196</v>
      </c>
    </row>
    <row r="182" spans="3:5" ht="12.75">
      <c r="C182" s="4">
        <v>4210</v>
      </c>
      <c r="D182" t="s">
        <v>27</v>
      </c>
      <c r="E182" s="25">
        <v>1000</v>
      </c>
    </row>
    <row r="184" spans="3:5" ht="12.75">
      <c r="C184" s="4">
        <v>4300</v>
      </c>
      <c r="D184" t="s">
        <v>21</v>
      </c>
      <c r="E184" s="25">
        <v>1000</v>
      </c>
    </row>
    <row r="186" spans="3:5" ht="12.75">
      <c r="C186" s="4">
        <v>4410</v>
      </c>
      <c r="D186" t="s">
        <v>41</v>
      </c>
      <c r="E186" s="25">
        <v>800</v>
      </c>
    </row>
    <row r="187" spans="1:5" ht="12.75">
      <c r="A187" s="2"/>
      <c r="B187" s="23"/>
      <c r="C187" s="32"/>
      <c r="D187" s="2"/>
      <c r="E187" s="26"/>
    </row>
    <row r="188" spans="1:5" ht="12.75">
      <c r="A188" s="6"/>
      <c r="B188" s="22"/>
      <c r="C188" s="20"/>
      <c r="D188" s="6"/>
      <c r="E188" s="28"/>
    </row>
    <row r="189" spans="1:5" ht="12.75">
      <c r="A189" t="s">
        <v>19</v>
      </c>
      <c r="B189" s="13" t="s">
        <v>64</v>
      </c>
      <c r="D189" t="s">
        <v>65</v>
      </c>
      <c r="E189" s="25">
        <f>SUM(E192,E195,E199,E202,E204,E206,E208,E211,E213,E216,E218,E225,E227,E229,E231,E234,E237,E240)</f>
        <v>1247953</v>
      </c>
    </row>
    <row r="190" spans="1:5" ht="12.75">
      <c r="A190" s="2"/>
      <c r="B190" s="23"/>
      <c r="C190" s="32"/>
      <c r="D190" s="2"/>
      <c r="E190" s="26"/>
    </row>
    <row r="192" spans="3:5" ht="12.75">
      <c r="C192" s="4">
        <v>3020</v>
      </c>
      <c r="D192" t="s">
        <v>34</v>
      </c>
      <c r="E192" s="25">
        <v>6000</v>
      </c>
    </row>
    <row r="193" ht="12.75">
      <c r="D193" t="s">
        <v>177</v>
      </c>
    </row>
    <row r="195" spans="3:5" ht="12.75">
      <c r="C195" s="4">
        <v>3030</v>
      </c>
      <c r="D195" t="s">
        <v>67</v>
      </c>
      <c r="E195" s="25">
        <v>32147</v>
      </c>
    </row>
    <row r="196" ht="12.75">
      <c r="D196" t="s">
        <v>68</v>
      </c>
    </row>
    <row r="197" ht="12.75">
      <c r="D197" t="s">
        <v>295</v>
      </c>
    </row>
    <row r="199" spans="3:5" ht="12.75">
      <c r="C199" s="4">
        <v>4010</v>
      </c>
      <c r="D199" t="s">
        <v>36</v>
      </c>
      <c r="E199" s="25">
        <v>737960</v>
      </c>
    </row>
    <row r="200" ht="12.75">
      <c r="D200" t="s">
        <v>212</v>
      </c>
    </row>
    <row r="202" spans="3:5" ht="12.75">
      <c r="C202" s="4">
        <v>4040</v>
      </c>
      <c r="D202" t="s">
        <v>37</v>
      </c>
      <c r="E202" s="25">
        <v>52415</v>
      </c>
    </row>
    <row r="204" spans="3:5" ht="12.75">
      <c r="C204" s="4">
        <v>4110</v>
      </c>
      <c r="D204" t="s">
        <v>38</v>
      </c>
      <c r="E204" s="25">
        <v>136300</v>
      </c>
    </row>
    <row r="206" spans="3:5" ht="12.75">
      <c r="C206" s="4">
        <v>4120</v>
      </c>
      <c r="D206" t="s">
        <v>39</v>
      </c>
      <c r="E206" s="25">
        <v>19380</v>
      </c>
    </row>
    <row r="208" spans="3:5" ht="12.75">
      <c r="C208" s="4">
        <v>4140</v>
      </c>
      <c r="D208" t="s">
        <v>300</v>
      </c>
      <c r="E208" s="25">
        <v>1500</v>
      </c>
    </row>
    <row r="209" ht="12.75">
      <c r="D209" t="s">
        <v>301</v>
      </c>
    </row>
    <row r="211" spans="3:5" ht="12.75">
      <c r="C211" s="4">
        <v>4210</v>
      </c>
      <c r="D211" t="s">
        <v>27</v>
      </c>
      <c r="E211" s="25">
        <v>70000</v>
      </c>
    </row>
    <row r="213" spans="3:5" ht="12.75">
      <c r="C213" s="4">
        <v>4240</v>
      </c>
      <c r="D213" t="s">
        <v>193</v>
      </c>
      <c r="E213" s="25">
        <v>1000</v>
      </c>
    </row>
    <row r="214" ht="12.75">
      <c r="D214" t="s">
        <v>194</v>
      </c>
    </row>
    <row r="216" spans="3:5" ht="12.75">
      <c r="C216" s="4">
        <v>4260</v>
      </c>
      <c r="D216" t="s">
        <v>40</v>
      </c>
      <c r="E216" s="25">
        <v>10000</v>
      </c>
    </row>
    <row r="218" spans="3:5" ht="12.75">
      <c r="C218" s="4">
        <v>4270</v>
      </c>
      <c r="D218" t="s">
        <v>28</v>
      </c>
      <c r="E218" s="25">
        <v>5000</v>
      </c>
    </row>
    <row r="221" ht="12.75">
      <c r="D221" s="4" t="s">
        <v>66</v>
      </c>
    </row>
    <row r="223" spans="1:5" ht="12.75">
      <c r="A223" s="16">
        <v>1</v>
      </c>
      <c r="B223" s="15" t="s">
        <v>30</v>
      </c>
      <c r="C223" s="16">
        <v>3</v>
      </c>
      <c r="D223" s="16">
        <v>4</v>
      </c>
      <c r="E223" s="73">
        <v>5</v>
      </c>
    </row>
    <row r="225" spans="3:5" ht="12.75">
      <c r="C225" s="4">
        <v>4280</v>
      </c>
      <c r="D225" t="s">
        <v>184</v>
      </c>
      <c r="E225" s="25">
        <v>400</v>
      </c>
    </row>
    <row r="227" spans="3:5" ht="12.75">
      <c r="C227" s="4">
        <v>4300</v>
      </c>
      <c r="D227" t="s">
        <v>21</v>
      </c>
      <c r="E227" s="25">
        <v>96000</v>
      </c>
    </row>
    <row r="229" spans="3:5" ht="12.75">
      <c r="C229" s="4">
        <v>4410</v>
      </c>
      <c r="D229" t="s">
        <v>41</v>
      </c>
      <c r="E229" s="25">
        <v>20500</v>
      </c>
    </row>
    <row r="231" spans="3:5" ht="12.75">
      <c r="C231" s="4">
        <v>4430</v>
      </c>
      <c r="D231" t="s">
        <v>42</v>
      </c>
      <c r="E231" s="25">
        <v>5000</v>
      </c>
    </row>
    <row r="232" ht="12.75">
      <c r="D232" t="s">
        <v>314</v>
      </c>
    </row>
    <row r="234" spans="3:5" ht="12.75">
      <c r="C234" s="4">
        <v>4440</v>
      </c>
      <c r="D234" t="s">
        <v>50</v>
      </c>
      <c r="E234" s="25">
        <v>18551</v>
      </c>
    </row>
    <row r="235" ht="12.75">
      <c r="D235" t="s">
        <v>44</v>
      </c>
    </row>
    <row r="237" spans="3:5" ht="12.75">
      <c r="C237" s="4">
        <v>4600</v>
      </c>
      <c r="D237" t="s">
        <v>228</v>
      </c>
      <c r="E237" s="25">
        <v>11800</v>
      </c>
    </row>
    <row r="238" ht="12.75">
      <c r="D238" t="s">
        <v>226</v>
      </c>
    </row>
    <row r="240" spans="3:5" ht="12.75">
      <c r="C240" s="4">
        <v>6060</v>
      </c>
      <c r="D240" t="s">
        <v>69</v>
      </c>
      <c r="E240" s="25">
        <v>24000</v>
      </c>
    </row>
    <row r="241" spans="1:5" ht="12.75">
      <c r="A241" s="2"/>
      <c r="B241" s="23"/>
      <c r="C241" s="32"/>
      <c r="D241" s="2" t="s">
        <v>70</v>
      </c>
      <c r="E241" s="26"/>
    </row>
    <row r="243" spans="1:5" ht="12.75">
      <c r="A243" t="s">
        <v>19</v>
      </c>
      <c r="B243" s="13" t="s">
        <v>71</v>
      </c>
      <c r="D243" t="s">
        <v>22</v>
      </c>
      <c r="E243" s="25">
        <f>SUM(E246,E249,E252,E255,E257,E259,E262,E266,E268,E270,E272,E274)</f>
        <v>103305</v>
      </c>
    </row>
    <row r="244" spans="1:5" ht="12.75">
      <c r="A244" s="2"/>
      <c r="B244" s="23"/>
      <c r="C244" s="32"/>
      <c r="D244" s="2"/>
      <c r="E244" s="26"/>
    </row>
    <row r="246" spans="3:5" ht="12.75">
      <c r="C246" s="4">
        <v>3020</v>
      </c>
      <c r="D246" t="s">
        <v>34</v>
      </c>
      <c r="E246" s="25">
        <v>2617</v>
      </c>
    </row>
    <row r="247" ht="12.75">
      <c r="D247" t="s">
        <v>177</v>
      </c>
    </row>
    <row r="249" spans="3:5" ht="12.75">
      <c r="C249" s="4">
        <v>4010</v>
      </c>
      <c r="D249" t="s">
        <v>36</v>
      </c>
      <c r="E249" s="25">
        <v>40000</v>
      </c>
    </row>
    <row r="250" ht="12.75">
      <c r="D250" t="s">
        <v>197</v>
      </c>
    </row>
    <row r="252" spans="3:5" ht="12.75">
      <c r="C252" s="4">
        <v>4040</v>
      </c>
      <c r="D252" t="s">
        <v>37</v>
      </c>
      <c r="E252" s="25">
        <v>3611</v>
      </c>
    </row>
    <row r="253" ht="12.75">
      <c r="D253" t="s">
        <v>197</v>
      </c>
    </row>
    <row r="254" spans="1:5" ht="12.75">
      <c r="A254" s="20"/>
      <c r="B254" s="40"/>
      <c r="C254" s="20"/>
      <c r="D254" s="20"/>
      <c r="E254" s="41"/>
    </row>
    <row r="255" spans="3:5" ht="12.75">
      <c r="C255" s="4">
        <v>4110</v>
      </c>
      <c r="D255" t="s">
        <v>38</v>
      </c>
      <c r="E255" s="25">
        <v>10800</v>
      </c>
    </row>
    <row r="257" spans="3:5" ht="12.75">
      <c r="C257" s="4">
        <v>4120</v>
      </c>
      <c r="D257" t="s">
        <v>39</v>
      </c>
      <c r="E257" s="25">
        <v>4300</v>
      </c>
    </row>
    <row r="259" spans="3:5" ht="12.75">
      <c r="C259" s="4">
        <v>4140</v>
      </c>
      <c r="D259" t="s">
        <v>300</v>
      </c>
      <c r="E259" s="25">
        <v>848</v>
      </c>
    </row>
    <row r="260" ht="12.75">
      <c r="D260" t="s">
        <v>301</v>
      </c>
    </row>
    <row r="262" spans="3:5" ht="12.75">
      <c r="C262" s="4">
        <v>4210</v>
      </c>
      <c r="D262" t="s">
        <v>27</v>
      </c>
      <c r="E262" s="25">
        <v>17672</v>
      </c>
    </row>
    <row r="263" ht="12.75">
      <c r="D263" t="s">
        <v>171</v>
      </c>
    </row>
    <row r="264" ht="12.75">
      <c r="D264" t="s">
        <v>262</v>
      </c>
    </row>
    <row r="266" spans="1:5" ht="12.75">
      <c r="A266" s="20"/>
      <c r="B266" s="40"/>
      <c r="C266" s="4">
        <v>4270</v>
      </c>
      <c r="D266" t="s">
        <v>174</v>
      </c>
      <c r="E266" s="25">
        <v>10000</v>
      </c>
    </row>
    <row r="267" spans="1:2" ht="12.75">
      <c r="A267" s="20"/>
      <c r="B267" s="40"/>
    </row>
    <row r="268" spans="1:5" ht="12.75">
      <c r="A268" s="20"/>
      <c r="B268" s="40"/>
      <c r="C268" s="4">
        <v>4280</v>
      </c>
      <c r="D268" t="s">
        <v>184</v>
      </c>
      <c r="E268" s="25">
        <v>1000</v>
      </c>
    </row>
    <row r="269" spans="1:2" ht="12.75">
      <c r="A269" s="20"/>
      <c r="B269" s="40"/>
    </row>
    <row r="270" spans="1:5" ht="12.75">
      <c r="A270" s="20"/>
      <c r="B270" s="40"/>
      <c r="C270" s="4">
        <v>4300</v>
      </c>
      <c r="D270" t="s">
        <v>21</v>
      </c>
      <c r="E270" s="25">
        <v>5000</v>
      </c>
    </row>
    <row r="271" spans="1:2" ht="12.75">
      <c r="A271" s="20"/>
      <c r="B271" s="40"/>
    </row>
    <row r="272" spans="1:5" ht="12.75">
      <c r="A272" s="20"/>
      <c r="B272" s="40"/>
      <c r="C272" s="4">
        <v>4430</v>
      </c>
      <c r="D272" t="s">
        <v>42</v>
      </c>
      <c r="E272" s="25">
        <v>500</v>
      </c>
    </row>
    <row r="273" spans="1:2" ht="12.75">
      <c r="A273" s="20"/>
      <c r="B273" s="40"/>
    </row>
    <row r="274" spans="1:5" ht="12.75">
      <c r="A274" s="20"/>
      <c r="B274" s="40"/>
      <c r="C274" s="4">
        <v>4440</v>
      </c>
      <c r="D274" t="s">
        <v>43</v>
      </c>
      <c r="E274" s="25">
        <v>6957</v>
      </c>
    </row>
    <row r="275" spans="1:5" ht="12.75">
      <c r="A275" s="32"/>
      <c r="B275" s="42"/>
      <c r="C275" s="32"/>
      <c r="D275" s="2" t="s">
        <v>44</v>
      </c>
      <c r="E275" s="26"/>
    </row>
    <row r="276" spans="1:5" ht="12.75">
      <c r="A276" s="20"/>
      <c r="B276" s="40"/>
      <c r="C276" s="20"/>
      <c r="D276" s="6"/>
      <c r="E276" s="28"/>
    </row>
    <row r="277" ht="12.75">
      <c r="D277" s="4" t="s">
        <v>72</v>
      </c>
    </row>
    <row r="278" spans="1:5" ht="13.5" thickBot="1">
      <c r="A278" s="75">
        <v>1</v>
      </c>
      <c r="B278" s="76" t="s">
        <v>30</v>
      </c>
      <c r="C278" s="75">
        <v>3</v>
      </c>
      <c r="D278" s="75">
        <v>4</v>
      </c>
      <c r="E278" s="77">
        <v>5</v>
      </c>
    </row>
    <row r="279" spans="1:5" ht="13.5" thickTop="1">
      <c r="A279" s="20"/>
      <c r="B279" s="40"/>
      <c r="C279" s="20"/>
      <c r="D279" s="6"/>
      <c r="E279" s="28"/>
    </row>
    <row r="280" spans="1:5" ht="15">
      <c r="A280" s="8" t="s">
        <v>75</v>
      </c>
      <c r="B280" s="14" t="s">
        <v>73</v>
      </c>
      <c r="C280" s="33"/>
      <c r="D280" s="17"/>
      <c r="E280" s="35">
        <f>SUM(E284)</f>
        <v>755</v>
      </c>
    </row>
    <row r="281" spans="1:4" ht="15">
      <c r="A281" s="17"/>
      <c r="B281" s="14" t="s">
        <v>74</v>
      </c>
      <c r="C281" s="33"/>
      <c r="D281" s="6"/>
    </row>
    <row r="282" spans="1:5" ht="13.5" thickBot="1">
      <c r="A282" s="5"/>
      <c r="B282" s="21"/>
      <c r="C282" s="30"/>
      <c r="D282" s="5"/>
      <c r="E282" s="27"/>
    </row>
    <row r="283" ht="13.5" thickTop="1"/>
    <row r="284" spans="1:5" ht="12.75">
      <c r="A284" t="s">
        <v>19</v>
      </c>
      <c r="B284" s="13" t="s">
        <v>76</v>
      </c>
      <c r="D284" t="s">
        <v>77</v>
      </c>
      <c r="E284" s="25">
        <f>SUM(E287)</f>
        <v>755</v>
      </c>
    </row>
    <row r="285" spans="1:5" ht="12.75">
      <c r="A285" s="2"/>
      <c r="B285" s="23"/>
      <c r="C285" s="32"/>
      <c r="D285" s="2" t="s">
        <v>78</v>
      </c>
      <c r="E285" s="26"/>
    </row>
    <row r="287" spans="3:5" ht="12.75">
      <c r="C287" s="4">
        <v>4300</v>
      </c>
      <c r="D287" t="s">
        <v>21</v>
      </c>
      <c r="E287" s="25">
        <v>755</v>
      </c>
    </row>
    <row r="288" spans="1:5" ht="13.5" thickBot="1">
      <c r="A288" s="5"/>
      <c r="B288" s="21"/>
      <c r="C288" s="30"/>
      <c r="D288" s="5"/>
      <c r="E288" s="27"/>
    </row>
    <row r="289" spans="1:5" s="6" customFormat="1" ht="15.75" thickTop="1">
      <c r="A289" s="20"/>
      <c r="B289" s="40"/>
      <c r="C289" s="20"/>
      <c r="D289" s="17"/>
      <c r="E289" s="28"/>
    </row>
    <row r="290" spans="1:5" ht="15">
      <c r="A290" s="18" t="s">
        <v>79</v>
      </c>
      <c r="B290" s="19" t="s">
        <v>80</v>
      </c>
      <c r="C290" s="34"/>
      <c r="D290" s="6"/>
      <c r="E290" s="36">
        <f>SUM(E297,E300,E311)</f>
        <v>34600</v>
      </c>
    </row>
    <row r="291" spans="1:5" ht="15">
      <c r="A291" s="6"/>
      <c r="B291" s="19" t="s">
        <v>81</v>
      </c>
      <c r="C291" s="20"/>
      <c r="D291" s="6"/>
      <c r="E291" s="28"/>
    </row>
    <row r="292" spans="1:5" ht="9.75" customHeight="1" thickBot="1">
      <c r="A292" s="5"/>
      <c r="B292" s="12"/>
      <c r="C292" s="30"/>
      <c r="D292" s="5"/>
      <c r="E292" s="27"/>
    </row>
    <row r="293" spans="1:5" ht="15.75" thickTop="1">
      <c r="A293" s="6"/>
      <c r="B293" s="19"/>
      <c r="C293" s="20"/>
      <c r="D293" s="6"/>
      <c r="E293" s="28"/>
    </row>
    <row r="294" spans="1:5" ht="14.25">
      <c r="A294" s="6" t="s">
        <v>32</v>
      </c>
      <c r="B294" s="83" t="s">
        <v>279</v>
      </c>
      <c r="C294" s="20"/>
      <c r="D294" s="6" t="s">
        <v>280</v>
      </c>
      <c r="E294" s="28">
        <f>SUM(E297)</f>
        <v>2000</v>
      </c>
    </row>
    <row r="295" spans="1:5" ht="15">
      <c r="A295" s="2"/>
      <c r="B295" s="49"/>
      <c r="C295" s="32"/>
      <c r="D295" s="2"/>
      <c r="E295" s="26"/>
    </row>
    <row r="296" spans="1:5" ht="15">
      <c r="A296" s="6"/>
      <c r="B296" s="19"/>
      <c r="C296" s="20"/>
      <c r="D296" s="6"/>
      <c r="E296" s="28"/>
    </row>
    <row r="297" spans="1:5" ht="15">
      <c r="A297" s="6"/>
      <c r="B297" s="19"/>
      <c r="C297" s="20">
        <v>4210</v>
      </c>
      <c r="D297" s="6" t="s">
        <v>27</v>
      </c>
      <c r="E297" s="47">
        <v>2000</v>
      </c>
    </row>
    <row r="298" spans="1:5" ht="15">
      <c r="A298" s="2"/>
      <c r="B298" s="49"/>
      <c r="C298" s="32"/>
      <c r="D298" s="2"/>
      <c r="E298" s="26"/>
    </row>
    <row r="299" spans="1:5" ht="15">
      <c r="A299" s="6"/>
      <c r="B299" s="19"/>
      <c r="C299" s="20"/>
      <c r="D299" s="6"/>
      <c r="E299" s="28"/>
    </row>
    <row r="300" spans="1:5" ht="12.75">
      <c r="A300" t="s">
        <v>19</v>
      </c>
      <c r="B300" s="13" t="s">
        <v>82</v>
      </c>
      <c r="D300" t="s">
        <v>83</v>
      </c>
      <c r="E300" s="84">
        <f>SUM(E303,E307)</f>
        <v>31000</v>
      </c>
    </row>
    <row r="301" spans="1:5" ht="12.75">
      <c r="A301" s="2"/>
      <c r="B301" s="23"/>
      <c r="C301" s="32"/>
      <c r="D301" s="2"/>
      <c r="E301" s="52"/>
    </row>
    <row r="302" spans="1:5" ht="12.75">
      <c r="A302" s="6"/>
      <c r="B302" s="22"/>
      <c r="C302" s="20"/>
      <c r="E302" s="47"/>
    </row>
    <row r="303" spans="1:5" ht="12.75">
      <c r="A303" s="6"/>
      <c r="B303" s="22"/>
      <c r="C303" s="20">
        <v>2820</v>
      </c>
      <c r="D303" s="6" t="s">
        <v>229</v>
      </c>
      <c r="E303" s="47">
        <v>27000</v>
      </c>
    </row>
    <row r="304" spans="1:5" ht="12.75">
      <c r="A304" s="6"/>
      <c r="B304" s="22"/>
      <c r="C304" s="20"/>
      <c r="D304" s="6" t="s">
        <v>230</v>
      </c>
      <c r="E304" s="47"/>
    </row>
    <row r="305" spans="1:5" ht="12.75">
      <c r="A305" s="6"/>
      <c r="B305" s="22"/>
      <c r="C305" s="20"/>
      <c r="D305" s="6" t="s">
        <v>231</v>
      </c>
      <c r="E305" s="28"/>
    </row>
    <row r="307" spans="3:5" ht="12.75">
      <c r="C307" s="4">
        <v>3030</v>
      </c>
      <c r="D307" t="s">
        <v>63</v>
      </c>
      <c r="E307" s="25">
        <v>4000</v>
      </c>
    </row>
    <row r="308" ht="12.75">
      <c r="D308" t="s">
        <v>198</v>
      </c>
    </row>
    <row r="309" spans="1:5" ht="12.75">
      <c r="A309" s="2"/>
      <c r="B309" s="23"/>
      <c r="C309" s="32"/>
      <c r="D309" s="2"/>
      <c r="E309" s="26"/>
    </row>
    <row r="310" spans="1:6" s="2" customFormat="1" ht="12.75">
      <c r="A310" s="6"/>
      <c r="B310" s="22"/>
      <c r="C310" s="20"/>
      <c r="D310" s="6"/>
      <c r="E310" s="28"/>
      <c r="F310" s="6"/>
    </row>
    <row r="311" spans="1:5" ht="12.75">
      <c r="A311" t="s">
        <v>19</v>
      </c>
      <c r="B311" s="13" t="s">
        <v>84</v>
      </c>
      <c r="D311" t="s">
        <v>85</v>
      </c>
      <c r="E311" s="25">
        <f>SUM(E314,E316,E318)</f>
        <v>1600</v>
      </c>
    </row>
    <row r="312" spans="1:5" ht="12.75">
      <c r="A312" s="2"/>
      <c r="B312" s="23"/>
      <c r="C312" s="32"/>
      <c r="D312" s="2"/>
      <c r="E312" s="26"/>
    </row>
    <row r="313" spans="1:5" ht="12.75">
      <c r="A313" s="6"/>
      <c r="B313" s="22"/>
      <c r="C313" s="20"/>
      <c r="D313" s="6"/>
      <c r="E313" s="28"/>
    </row>
    <row r="314" spans="3:5" ht="12.75">
      <c r="C314" s="4">
        <v>4210</v>
      </c>
      <c r="D314" t="s">
        <v>27</v>
      </c>
      <c r="E314" s="25">
        <v>1000</v>
      </c>
    </row>
    <row r="316" spans="3:5" ht="12.75">
      <c r="C316" s="4">
        <v>4300</v>
      </c>
      <c r="D316" t="s">
        <v>21</v>
      </c>
      <c r="E316" s="25">
        <v>300</v>
      </c>
    </row>
    <row r="317" spans="1:5" ht="12.75">
      <c r="A317" s="6"/>
      <c r="B317" s="22"/>
      <c r="C317" s="20"/>
      <c r="D317" s="6"/>
      <c r="E317" s="28"/>
    </row>
    <row r="318" spans="1:5" ht="13.5" thickBot="1">
      <c r="A318" s="5"/>
      <c r="B318" s="21"/>
      <c r="C318" s="30">
        <v>4410</v>
      </c>
      <c r="D318" s="5" t="s">
        <v>41</v>
      </c>
      <c r="E318" s="27">
        <v>300</v>
      </c>
    </row>
    <row r="319" ht="13.5" thickTop="1"/>
    <row r="320" spans="1:5" ht="15">
      <c r="A320" s="18" t="s">
        <v>86</v>
      </c>
      <c r="B320" s="19" t="s">
        <v>87</v>
      </c>
      <c r="C320" s="34"/>
      <c r="D320" s="18"/>
      <c r="E320" s="36">
        <f>SUM(E323)</f>
        <v>50000</v>
      </c>
    </row>
    <row r="321" spans="1:5" ht="15.75" thickBot="1">
      <c r="A321" s="9"/>
      <c r="B321" s="12"/>
      <c r="C321" s="31"/>
      <c r="D321" s="5"/>
      <c r="E321" s="29"/>
    </row>
    <row r="322" ht="13.5" thickTop="1"/>
    <row r="323" spans="1:5" ht="12.75">
      <c r="A323" t="s">
        <v>19</v>
      </c>
      <c r="B323" s="13" t="s">
        <v>88</v>
      </c>
      <c r="D323" t="s">
        <v>89</v>
      </c>
      <c r="E323" s="25">
        <f>SUM(E327)</f>
        <v>50000</v>
      </c>
    </row>
    <row r="324" ht="12.75">
      <c r="D324" t="s">
        <v>90</v>
      </c>
    </row>
    <row r="325" spans="1:5" ht="12.75">
      <c r="A325" s="2"/>
      <c r="B325" s="23"/>
      <c r="C325" s="32"/>
      <c r="D325" s="2"/>
      <c r="E325" s="26"/>
    </row>
    <row r="327" spans="3:5" ht="12.75">
      <c r="C327" s="4">
        <v>8070</v>
      </c>
      <c r="D327" t="s">
        <v>172</v>
      </c>
      <c r="E327" s="25">
        <v>50000</v>
      </c>
    </row>
    <row r="328" spans="1:5" ht="12.75">
      <c r="A328" s="6"/>
      <c r="B328" s="22"/>
      <c r="C328" s="20"/>
      <c r="D328" s="6" t="s">
        <v>173</v>
      </c>
      <c r="E328" s="28"/>
    </row>
    <row r="329" spans="1:5" ht="12.75">
      <c r="A329" s="2"/>
      <c r="B329" s="23"/>
      <c r="C329" s="32"/>
      <c r="D329" s="2"/>
      <c r="E329" s="26"/>
    </row>
    <row r="331" spans="1:5" ht="12.75">
      <c r="A331" s="43"/>
      <c r="B331" s="67"/>
      <c r="C331" s="44"/>
      <c r="D331" s="44" t="s">
        <v>214</v>
      </c>
      <c r="E331" s="47"/>
    </row>
    <row r="332" spans="1:5" ht="12.75">
      <c r="A332" s="43"/>
      <c r="B332" s="67"/>
      <c r="C332" s="44"/>
      <c r="E332" s="47"/>
    </row>
    <row r="333" spans="1:5" ht="13.5" thickBot="1">
      <c r="A333" s="78">
        <v>1</v>
      </c>
      <c r="B333" s="79" t="s">
        <v>30</v>
      </c>
      <c r="C333" s="78">
        <v>3</v>
      </c>
      <c r="D333" s="78">
        <v>4</v>
      </c>
      <c r="E333" s="80">
        <v>5</v>
      </c>
    </row>
    <row r="334" spans="1:5" ht="15.75" thickTop="1">
      <c r="A334" s="6"/>
      <c r="B334" s="22"/>
      <c r="C334" s="20"/>
      <c r="D334" s="18"/>
      <c r="E334" s="28"/>
    </row>
    <row r="335" spans="1:5" ht="15">
      <c r="A335" s="18" t="s">
        <v>91</v>
      </c>
      <c r="B335" s="19" t="s">
        <v>92</v>
      </c>
      <c r="C335" s="34"/>
      <c r="D335" s="6"/>
      <c r="E335" s="36">
        <f>SUM(E343,E338)</f>
        <v>85000</v>
      </c>
    </row>
    <row r="336" spans="1:5" ht="15.75" thickBot="1">
      <c r="A336" s="9"/>
      <c r="B336" s="12"/>
      <c r="C336" s="31"/>
      <c r="D336" s="5"/>
      <c r="E336" s="29"/>
    </row>
    <row r="337" spans="1:5" ht="12.75" customHeight="1" thickTop="1">
      <c r="A337" s="66"/>
      <c r="B337" s="19"/>
      <c r="C337" s="34"/>
      <c r="E337" s="36"/>
    </row>
    <row r="338" spans="1:5" ht="12.75" customHeight="1">
      <c r="A338" s="43" t="s">
        <v>202</v>
      </c>
      <c r="B338" s="67" t="s">
        <v>203</v>
      </c>
      <c r="C338" s="44"/>
      <c r="D338" s="43" t="s">
        <v>204</v>
      </c>
      <c r="E338" s="47">
        <f>SUM(E341)</f>
        <v>25000</v>
      </c>
    </row>
    <row r="339" spans="1:5" ht="12.75" customHeight="1">
      <c r="A339" s="51"/>
      <c r="B339" s="68"/>
      <c r="C339" s="50"/>
      <c r="D339" s="51"/>
      <c r="E339" s="52"/>
    </row>
    <row r="340" spans="1:5" ht="12.75" customHeight="1">
      <c r="A340" s="43"/>
      <c r="B340" s="67"/>
      <c r="C340" s="44"/>
      <c r="E340" s="47"/>
    </row>
    <row r="341" spans="1:5" ht="12.75" customHeight="1">
      <c r="A341" s="51"/>
      <c r="B341" s="68"/>
      <c r="C341" s="50">
        <v>4300</v>
      </c>
      <c r="D341" s="51" t="s">
        <v>21</v>
      </c>
      <c r="E341" s="52">
        <v>25000</v>
      </c>
    </row>
    <row r="342" spans="1:5" ht="12.75" customHeight="1">
      <c r="A342" s="43"/>
      <c r="B342" s="67"/>
      <c r="C342" s="44"/>
      <c r="D342" s="43"/>
      <c r="E342" s="47"/>
    </row>
    <row r="343" spans="1:5" ht="12.75">
      <c r="A343" t="s">
        <v>19</v>
      </c>
      <c r="B343" s="13" t="s">
        <v>93</v>
      </c>
      <c r="D343" t="s">
        <v>94</v>
      </c>
      <c r="E343" s="25">
        <f>SUM(E346)</f>
        <v>60000</v>
      </c>
    </row>
    <row r="344" spans="1:5" ht="12.75">
      <c r="A344" s="2"/>
      <c r="B344" s="23"/>
      <c r="C344" s="32"/>
      <c r="D344" s="2"/>
      <c r="E344" s="26"/>
    </row>
    <row r="346" spans="3:5" ht="12.75">
      <c r="C346" s="4">
        <v>4810</v>
      </c>
      <c r="D346" t="s">
        <v>95</v>
      </c>
      <c r="E346" s="25">
        <v>60000</v>
      </c>
    </row>
    <row r="347" spans="1:5" ht="13.5" thickBot="1">
      <c r="A347" s="5"/>
      <c r="B347" s="21"/>
      <c r="C347" s="30"/>
      <c r="D347" s="5"/>
      <c r="E347" s="27"/>
    </row>
    <row r="348" ht="15.75" thickTop="1">
      <c r="D348" s="18"/>
    </row>
    <row r="349" spans="1:5" ht="15">
      <c r="A349" s="18" t="s">
        <v>96</v>
      </c>
      <c r="B349" s="19" t="s">
        <v>97</v>
      </c>
      <c r="C349" s="34"/>
      <c r="D349" s="18"/>
      <c r="E349" s="36">
        <f>SUM(E352,E403,E446,E479,E510,E522)</f>
        <v>3625058</v>
      </c>
    </row>
    <row r="350" spans="1:5" ht="15.75" thickBot="1">
      <c r="A350" s="9"/>
      <c r="B350" s="12"/>
      <c r="C350" s="31"/>
      <c r="D350" s="5"/>
      <c r="E350" s="29"/>
    </row>
    <row r="351" ht="13.5" thickTop="1"/>
    <row r="352" spans="1:5" ht="12.75">
      <c r="A352" t="s">
        <v>19</v>
      </c>
      <c r="B352" s="13" t="s">
        <v>98</v>
      </c>
      <c r="D352" s="6" t="s">
        <v>99</v>
      </c>
      <c r="E352" s="25">
        <f>SUM(E355,E360,E366,E370,E372,E374,E376,E378,E380,E382,E390,E392,E394,E396,E399)</f>
        <v>2375525</v>
      </c>
    </row>
    <row r="353" spans="1:5" ht="12.75">
      <c r="A353" s="2"/>
      <c r="B353" s="23"/>
      <c r="C353" s="32"/>
      <c r="D353" s="2"/>
      <c r="E353" s="26"/>
    </row>
    <row r="354" spans="1:5" ht="12.75">
      <c r="A354" s="6"/>
      <c r="B354" s="22"/>
      <c r="C354" s="20"/>
      <c r="D354" s="6"/>
      <c r="E354" s="28"/>
    </row>
    <row r="355" spans="1:5" ht="12.75">
      <c r="A355" s="6"/>
      <c r="B355" s="22"/>
      <c r="C355" s="20">
        <v>2830</v>
      </c>
      <c r="D355" s="6" t="s">
        <v>232</v>
      </c>
      <c r="E355" s="28">
        <v>1500</v>
      </c>
    </row>
    <row r="356" spans="1:5" ht="12.75">
      <c r="A356" s="6"/>
      <c r="B356" s="22"/>
      <c r="C356" s="20"/>
      <c r="D356" s="6" t="s">
        <v>233</v>
      </c>
      <c r="E356" s="28"/>
    </row>
    <row r="357" spans="1:5" ht="12.75">
      <c r="A357" s="6"/>
      <c r="B357" s="22"/>
      <c r="C357" s="20"/>
      <c r="D357" s="6" t="s">
        <v>234</v>
      </c>
      <c r="E357" s="28"/>
    </row>
    <row r="358" spans="1:5" ht="12.75">
      <c r="A358" s="6"/>
      <c r="B358" s="22"/>
      <c r="C358" s="20"/>
      <c r="D358" s="6" t="s">
        <v>235</v>
      </c>
      <c r="E358" s="28"/>
    </row>
    <row r="359" spans="1:5" ht="12.75">
      <c r="A359" s="6"/>
      <c r="B359" s="22"/>
      <c r="C359" s="20"/>
      <c r="E359" s="28"/>
    </row>
    <row r="360" spans="3:5" ht="12.75">
      <c r="C360" s="4">
        <v>3020</v>
      </c>
      <c r="D360" t="s">
        <v>100</v>
      </c>
      <c r="E360" s="25">
        <v>80731</v>
      </c>
    </row>
    <row r="361" ht="12.75">
      <c r="D361" t="s">
        <v>101</v>
      </c>
    </row>
    <row r="362" ht="12.75">
      <c r="D362" t="s">
        <v>263</v>
      </c>
    </row>
    <row r="363" ht="12.75">
      <c r="D363" t="s">
        <v>264</v>
      </c>
    </row>
    <row r="364" ht="12.75">
      <c r="D364" t="s">
        <v>265</v>
      </c>
    </row>
    <row r="366" spans="3:5" ht="12.75">
      <c r="C366" s="4">
        <v>4010</v>
      </c>
      <c r="D366" t="s">
        <v>102</v>
      </c>
      <c r="E366" s="25">
        <v>1419789</v>
      </c>
    </row>
    <row r="367" ht="12.75">
      <c r="D367" t="s">
        <v>292</v>
      </c>
    </row>
    <row r="368" ht="12.75">
      <c r="D368" t="s">
        <v>296</v>
      </c>
    </row>
    <row r="370" spans="3:5" ht="12.75">
      <c r="C370" s="4">
        <v>4040</v>
      </c>
      <c r="D370" t="s">
        <v>37</v>
      </c>
      <c r="E370" s="25">
        <v>117480</v>
      </c>
    </row>
    <row r="372" spans="3:5" ht="12.75">
      <c r="C372" s="4">
        <v>4110</v>
      </c>
      <c r="D372" t="s">
        <v>38</v>
      </c>
      <c r="E372" s="25">
        <v>275642</v>
      </c>
    </row>
    <row r="374" spans="3:5" ht="12.75">
      <c r="C374" s="4">
        <v>4120</v>
      </c>
      <c r="D374" t="s">
        <v>39</v>
      </c>
      <c r="E374" s="25">
        <v>37539</v>
      </c>
    </row>
    <row r="376" spans="3:5" ht="12.75">
      <c r="C376" s="4">
        <v>4210</v>
      </c>
      <c r="D376" t="s">
        <v>27</v>
      </c>
      <c r="E376" s="25">
        <v>35700</v>
      </c>
    </row>
    <row r="378" spans="3:5" ht="12.75">
      <c r="C378" s="4">
        <v>4230</v>
      </c>
      <c r="D378" t="s">
        <v>103</v>
      </c>
      <c r="E378" s="25">
        <v>550</v>
      </c>
    </row>
    <row r="380" spans="3:5" ht="12.75">
      <c r="C380" s="4">
        <v>4260</v>
      </c>
      <c r="D380" t="s">
        <v>40</v>
      </c>
      <c r="E380" s="25">
        <v>58300</v>
      </c>
    </row>
    <row r="381" spans="1:5" ht="12.75">
      <c r="A381" s="20"/>
      <c r="B381" s="40"/>
      <c r="C381" s="20"/>
      <c r="E381" s="41"/>
    </row>
    <row r="382" spans="3:5" ht="12.75">
      <c r="C382" s="4">
        <v>4270</v>
      </c>
      <c r="D382" t="s">
        <v>174</v>
      </c>
      <c r="E382" s="25">
        <v>3000</v>
      </c>
    </row>
    <row r="385" ht="12.75">
      <c r="D385" s="4" t="s">
        <v>215</v>
      </c>
    </row>
    <row r="386" ht="12.75">
      <c r="D386" s="4"/>
    </row>
    <row r="387" spans="1:5" ht="12.75">
      <c r="A387" s="2"/>
      <c r="B387" s="23"/>
      <c r="C387" s="32"/>
      <c r="D387" s="2"/>
      <c r="E387" s="26"/>
    </row>
    <row r="388" spans="1:5" ht="12.75">
      <c r="A388" s="32">
        <v>1</v>
      </c>
      <c r="B388" s="42" t="s">
        <v>30</v>
      </c>
      <c r="C388" s="32">
        <v>3</v>
      </c>
      <c r="D388" s="32">
        <v>4</v>
      </c>
      <c r="E388" s="72">
        <v>5</v>
      </c>
    </row>
    <row r="389" spans="1:5" ht="12.75">
      <c r="A389" s="20"/>
      <c r="B389" s="40"/>
      <c r="C389" s="20"/>
      <c r="D389" s="20"/>
      <c r="E389" s="74"/>
    </row>
    <row r="390" spans="3:5" ht="12.75">
      <c r="C390" s="4">
        <v>4300</v>
      </c>
      <c r="D390" t="s">
        <v>205</v>
      </c>
      <c r="E390" s="25">
        <v>221000</v>
      </c>
    </row>
    <row r="392" spans="3:5" ht="12.75">
      <c r="C392" s="4">
        <v>4410</v>
      </c>
      <c r="D392" t="s">
        <v>41</v>
      </c>
      <c r="E392" s="25">
        <v>2100</v>
      </c>
    </row>
    <row r="394" spans="3:5" ht="12.75">
      <c r="C394" s="4">
        <v>4430</v>
      </c>
      <c r="D394" t="s">
        <v>42</v>
      </c>
      <c r="E394" s="25">
        <v>2200</v>
      </c>
    </row>
    <row r="396" spans="3:5" ht="12.75">
      <c r="C396" s="4">
        <v>4440</v>
      </c>
      <c r="D396" t="s">
        <v>43</v>
      </c>
      <c r="E396" s="25">
        <v>95994</v>
      </c>
    </row>
    <row r="397" ht="12.75">
      <c r="D397" t="s">
        <v>44</v>
      </c>
    </row>
    <row r="399" spans="3:5" ht="12.75">
      <c r="C399" s="4">
        <v>6050</v>
      </c>
      <c r="D399" t="s">
        <v>210</v>
      </c>
      <c r="E399" s="25">
        <v>24000</v>
      </c>
    </row>
    <row r="400" ht="12.75">
      <c r="D400" t="s">
        <v>315</v>
      </c>
    </row>
    <row r="401" spans="1:5" ht="12.75">
      <c r="A401" s="2"/>
      <c r="B401" s="23"/>
      <c r="C401" s="32"/>
      <c r="D401" s="2"/>
      <c r="E401" s="26"/>
    </row>
    <row r="402" spans="1:5" ht="12.75">
      <c r="A402" s="6"/>
      <c r="B402" s="22"/>
      <c r="C402" s="20"/>
      <c r="D402" s="6"/>
      <c r="E402" s="28"/>
    </row>
    <row r="403" spans="1:5" ht="12.75">
      <c r="A403" s="6" t="s">
        <v>19</v>
      </c>
      <c r="B403" s="22" t="s">
        <v>304</v>
      </c>
      <c r="C403" s="20"/>
      <c r="D403" s="6" t="s">
        <v>128</v>
      </c>
      <c r="E403" s="28">
        <f>SUM(E406,E412,E416,E418,E420,E422,E424,E426,E429,E431,E433,E435)</f>
        <v>274058</v>
      </c>
    </row>
    <row r="404" spans="1:5" ht="12.75">
      <c r="A404" s="32" t="s">
        <v>16</v>
      </c>
      <c r="B404" s="42" t="s">
        <v>16</v>
      </c>
      <c r="C404" s="32" t="s">
        <v>16</v>
      </c>
      <c r="D404" s="32" t="s">
        <v>16</v>
      </c>
      <c r="E404" s="42" t="s">
        <v>16</v>
      </c>
    </row>
    <row r="406" spans="3:5" ht="12.75">
      <c r="C406" s="4">
        <v>3020</v>
      </c>
      <c r="D406" t="s">
        <v>129</v>
      </c>
      <c r="E406" s="25">
        <v>10509</v>
      </c>
    </row>
    <row r="407" ht="12.75">
      <c r="D407" t="s">
        <v>35</v>
      </c>
    </row>
    <row r="408" ht="12.75">
      <c r="D408" t="s">
        <v>276</v>
      </c>
    </row>
    <row r="409" ht="12.75">
      <c r="D409" t="s">
        <v>239</v>
      </c>
    </row>
    <row r="410" ht="12.75">
      <c r="D410" t="s">
        <v>277</v>
      </c>
    </row>
    <row r="412" spans="3:5" ht="12.75">
      <c r="C412" s="4">
        <v>4010</v>
      </c>
      <c r="D412" t="s">
        <v>36</v>
      </c>
      <c r="E412" s="25">
        <v>161794</v>
      </c>
    </row>
    <row r="413" ht="12.75">
      <c r="D413" t="s">
        <v>294</v>
      </c>
    </row>
    <row r="414" ht="12.75">
      <c r="D414" t="s">
        <v>297</v>
      </c>
    </row>
    <row r="416" spans="3:5" ht="12.75">
      <c r="C416" s="4">
        <v>4040</v>
      </c>
      <c r="D416" t="s">
        <v>37</v>
      </c>
      <c r="E416" s="25">
        <v>12150</v>
      </c>
    </row>
    <row r="418" spans="3:5" ht="12.75">
      <c r="C418" s="4">
        <v>4110</v>
      </c>
      <c r="D418" t="s">
        <v>38</v>
      </c>
      <c r="E418" s="25">
        <v>33477</v>
      </c>
    </row>
    <row r="420" spans="3:5" ht="12.75">
      <c r="C420" s="4">
        <v>4120</v>
      </c>
      <c r="D420" t="s">
        <v>39</v>
      </c>
      <c r="E420" s="25">
        <v>4509</v>
      </c>
    </row>
    <row r="422" spans="3:5" ht="12.75">
      <c r="C422" s="4">
        <v>4210</v>
      </c>
      <c r="D422" t="s">
        <v>27</v>
      </c>
      <c r="E422" s="25">
        <v>4500</v>
      </c>
    </row>
    <row r="424" spans="3:5" ht="12.75">
      <c r="C424" s="4">
        <v>4220</v>
      </c>
      <c r="D424" t="s">
        <v>130</v>
      </c>
      <c r="E424" s="25">
        <v>24500</v>
      </c>
    </row>
    <row r="426" spans="3:5" ht="12.75">
      <c r="C426" s="4">
        <v>4240</v>
      </c>
      <c r="D426" t="s">
        <v>131</v>
      </c>
      <c r="E426" s="25">
        <v>4000</v>
      </c>
    </row>
    <row r="427" ht="12.75">
      <c r="D427" t="s">
        <v>105</v>
      </c>
    </row>
    <row r="429" spans="3:5" ht="12.75">
      <c r="C429" s="4">
        <v>4270</v>
      </c>
      <c r="D429" t="s">
        <v>28</v>
      </c>
      <c r="E429" s="25">
        <v>3500</v>
      </c>
    </row>
    <row r="431" spans="3:5" ht="12.75">
      <c r="C431" s="4">
        <v>4300</v>
      </c>
      <c r="D431" t="s">
        <v>21</v>
      </c>
      <c r="E431" s="25">
        <v>3000</v>
      </c>
    </row>
    <row r="433" spans="3:5" ht="12.75">
      <c r="C433" s="4">
        <v>4410</v>
      </c>
      <c r="D433" t="s">
        <v>41</v>
      </c>
      <c r="E433" s="25">
        <v>400</v>
      </c>
    </row>
    <row r="435" spans="3:5" ht="12.75">
      <c r="C435" s="4">
        <v>4440</v>
      </c>
      <c r="D435" t="s">
        <v>43</v>
      </c>
      <c r="E435" s="25">
        <v>11719</v>
      </c>
    </row>
    <row r="436" spans="1:5" ht="12.75">
      <c r="A436" s="6"/>
      <c r="B436" s="22"/>
      <c r="C436" s="20"/>
      <c r="D436" s="6" t="s">
        <v>44</v>
      </c>
      <c r="E436" s="28"/>
    </row>
    <row r="437" spans="1:5" ht="12.75">
      <c r="A437" s="2"/>
      <c r="B437" s="23"/>
      <c r="C437" s="32"/>
      <c r="D437" s="2"/>
      <c r="E437" s="26"/>
    </row>
    <row r="438" spans="1:5" ht="12.75">
      <c r="A438" s="6"/>
      <c r="B438" s="22"/>
      <c r="C438" s="20"/>
      <c r="D438" s="6"/>
      <c r="E438" s="28"/>
    </row>
    <row r="439" spans="1:5" ht="12.75">
      <c r="A439" s="6"/>
      <c r="B439" s="22"/>
      <c r="C439" s="20"/>
      <c r="D439" s="6"/>
      <c r="E439" s="28"/>
    </row>
    <row r="440" spans="1:5" ht="12.75">
      <c r="A440" s="6"/>
      <c r="B440" s="22"/>
      <c r="C440" s="20"/>
      <c r="D440" s="6"/>
      <c r="E440" s="28"/>
    </row>
    <row r="441" spans="1:5" ht="12.75">
      <c r="A441" s="6"/>
      <c r="B441" s="22"/>
      <c r="C441" s="20"/>
      <c r="D441" s="4" t="s">
        <v>132</v>
      </c>
      <c r="E441" s="28"/>
    </row>
    <row r="442" spans="1:5" ht="12.75">
      <c r="A442" s="6"/>
      <c r="B442" s="22"/>
      <c r="C442" s="20"/>
      <c r="D442" s="4"/>
      <c r="E442" s="28"/>
    </row>
    <row r="443" spans="1:5" ht="12.75">
      <c r="A443" s="2"/>
      <c r="B443" s="23"/>
      <c r="C443" s="32"/>
      <c r="D443" s="32"/>
      <c r="E443" s="26"/>
    </row>
    <row r="444" spans="1:5" ht="12.75">
      <c r="A444" s="32">
        <v>1</v>
      </c>
      <c r="B444" s="42" t="s">
        <v>30</v>
      </c>
      <c r="C444" s="32">
        <v>3</v>
      </c>
      <c r="D444" s="32">
        <v>4</v>
      </c>
      <c r="E444" s="72">
        <v>5</v>
      </c>
    </row>
    <row r="445" spans="1:5" ht="12.75">
      <c r="A445" s="6"/>
      <c r="B445" s="22"/>
      <c r="C445" s="20"/>
      <c r="D445" s="6"/>
      <c r="E445" s="28"/>
    </row>
    <row r="446" spans="1:5" ht="12.75">
      <c r="A446" t="s">
        <v>19</v>
      </c>
      <c r="B446" s="13" t="s">
        <v>107</v>
      </c>
      <c r="D446" t="s">
        <v>108</v>
      </c>
      <c r="E446" s="25">
        <f>SUM(E449,E455,E457,E459,E461,E463,E465,E467,E469,E471,E473,E475)</f>
        <v>733241</v>
      </c>
    </row>
    <row r="447" spans="1:5" ht="12.75">
      <c r="A447" s="2"/>
      <c r="B447" s="23"/>
      <c r="C447" s="32"/>
      <c r="D447" s="2"/>
      <c r="E447" s="26"/>
    </row>
    <row r="449" spans="3:5" ht="12.75">
      <c r="C449" s="4">
        <v>3020</v>
      </c>
      <c r="D449" t="s">
        <v>34</v>
      </c>
      <c r="E449" s="25">
        <v>33142</v>
      </c>
    </row>
    <row r="450" ht="12.75">
      <c r="D450" t="s">
        <v>101</v>
      </c>
    </row>
    <row r="451" ht="12.75">
      <c r="D451" t="s">
        <v>266</v>
      </c>
    </row>
    <row r="452" ht="12.75">
      <c r="D452" t="s">
        <v>267</v>
      </c>
    </row>
    <row r="453" ht="12.75">
      <c r="D453" t="s">
        <v>268</v>
      </c>
    </row>
    <row r="455" spans="3:5" ht="12.75">
      <c r="C455" s="4">
        <v>4010</v>
      </c>
      <c r="D455" t="s">
        <v>293</v>
      </c>
      <c r="E455" s="25">
        <v>504331</v>
      </c>
    </row>
    <row r="457" spans="3:5" ht="12.75">
      <c r="C457" s="4">
        <v>4040</v>
      </c>
      <c r="D457" t="s">
        <v>37</v>
      </c>
      <c r="E457" s="25">
        <v>37825</v>
      </c>
    </row>
    <row r="459" spans="3:5" ht="12.75">
      <c r="C459" s="4">
        <v>4110</v>
      </c>
      <c r="D459" t="s">
        <v>38</v>
      </c>
      <c r="E459" s="25">
        <v>96840</v>
      </c>
    </row>
    <row r="461" spans="3:5" ht="12.75">
      <c r="C461" s="4">
        <v>4120</v>
      </c>
      <c r="D461" t="s">
        <v>39</v>
      </c>
      <c r="E461" s="25">
        <v>13188</v>
      </c>
    </row>
    <row r="463" spans="3:5" ht="12.75">
      <c r="C463" s="4">
        <v>4210</v>
      </c>
      <c r="D463" t="s">
        <v>27</v>
      </c>
      <c r="E463" s="25">
        <v>11000</v>
      </c>
    </row>
    <row r="465" spans="3:5" ht="12.75">
      <c r="C465" s="4">
        <v>4230</v>
      </c>
      <c r="D465" t="s">
        <v>103</v>
      </c>
      <c r="E465" s="25">
        <v>200</v>
      </c>
    </row>
    <row r="467" spans="3:5" ht="12.75">
      <c r="C467" s="4">
        <v>4270</v>
      </c>
      <c r="D467" t="s">
        <v>28</v>
      </c>
      <c r="E467" s="25">
        <v>1000</v>
      </c>
    </row>
    <row r="469" spans="3:5" ht="12.75">
      <c r="C469" s="4">
        <v>4300</v>
      </c>
      <c r="D469" t="s">
        <v>21</v>
      </c>
      <c r="E469" s="25">
        <v>2000</v>
      </c>
    </row>
    <row r="471" spans="3:5" ht="12.75">
      <c r="C471" s="4">
        <v>4410</v>
      </c>
      <c r="D471" t="s">
        <v>41</v>
      </c>
      <c r="E471" s="25">
        <v>1000</v>
      </c>
    </row>
    <row r="473" spans="3:5" ht="12.75">
      <c r="C473" s="4">
        <v>4430</v>
      </c>
      <c r="D473" t="s">
        <v>42</v>
      </c>
      <c r="E473" s="25">
        <v>500</v>
      </c>
    </row>
    <row r="475" spans="3:5" ht="12.75">
      <c r="C475" s="4">
        <v>4440</v>
      </c>
      <c r="D475" t="s">
        <v>43</v>
      </c>
      <c r="E475" s="25">
        <v>32215</v>
      </c>
    </row>
    <row r="476" ht="12.75">
      <c r="D476" t="s">
        <v>44</v>
      </c>
    </row>
    <row r="477" spans="1:5" ht="12.75">
      <c r="A477" s="2"/>
      <c r="B477" s="23"/>
      <c r="C477" s="32"/>
      <c r="D477" s="2"/>
      <c r="E477" s="26"/>
    </row>
    <row r="479" spans="1:5" ht="12.75">
      <c r="A479" s="6" t="s">
        <v>19</v>
      </c>
      <c r="B479" s="22" t="s">
        <v>114</v>
      </c>
      <c r="C479" s="20"/>
      <c r="D479" s="6" t="s">
        <v>115</v>
      </c>
      <c r="E479" s="28">
        <f>SUM(E482,E485,E487,E489,E491,E493,E500,E503,E505,E507)</f>
        <v>212185</v>
      </c>
    </row>
    <row r="480" spans="1:5" ht="12.75">
      <c r="A480" s="2"/>
      <c r="B480" s="23"/>
      <c r="C480" s="32"/>
      <c r="D480" s="2"/>
      <c r="E480" s="26"/>
    </row>
    <row r="481" spans="1:5" ht="12.75">
      <c r="A481" s="6"/>
      <c r="B481" s="22"/>
      <c r="C481" s="20"/>
      <c r="D481" s="6"/>
      <c r="E481" s="28"/>
    </row>
    <row r="482" spans="3:5" ht="12.75">
      <c r="C482" s="4">
        <v>4010</v>
      </c>
      <c r="D482" t="s">
        <v>36</v>
      </c>
      <c r="E482" s="25">
        <v>58000</v>
      </c>
    </row>
    <row r="483" ht="12.75">
      <c r="D483" t="s">
        <v>269</v>
      </c>
    </row>
    <row r="485" spans="3:5" ht="12.75">
      <c r="C485" s="4">
        <v>4040</v>
      </c>
      <c r="D485" t="s">
        <v>37</v>
      </c>
      <c r="E485" s="25">
        <v>4850</v>
      </c>
    </row>
    <row r="487" spans="3:5" ht="12.75">
      <c r="C487" s="4">
        <v>4110</v>
      </c>
      <c r="D487" t="s">
        <v>38</v>
      </c>
      <c r="E487" s="25">
        <v>12992</v>
      </c>
    </row>
    <row r="489" spans="3:5" ht="12.75">
      <c r="C489" s="4">
        <v>4120</v>
      </c>
      <c r="D489" t="s">
        <v>39</v>
      </c>
      <c r="E489" s="25">
        <v>1769</v>
      </c>
    </row>
    <row r="491" spans="3:5" ht="12.75">
      <c r="C491" s="4">
        <v>4210</v>
      </c>
      <c r="D491" t="s">
        <v>27</v>
      </c>
      <c r="E491" s="25">
        <v>108100</v>
      </c>
    </row>
    <row r="493" spans="3:5" ht="12.75">
      <c r="C493" s="4">
        <v>4270</v>
      </c>
      <c r="D493" t="s">
        <v>28</v>
      </c>
      <c r="E493" s="25">
        <v>8500</v>
      </c>
    </row>
    <row r="496" ht="12.75">
      <c r="D496" s="4" t="s">
        <v>133</v>
      </c>
    </row>
    <row r="498" spans="1:5" ht="12.75">
      <c r="A498" s="16">
        <v>1</v>
      </c>
      <c r="B498" s="15" t="s">
        <v>30</v>
      </c>
      <c r="C498" s="16">
        <v>3</v>
      </c>
      <c r="D498" s="16">
        <v>4</v>
      </c>
      <c r="E498" s="15">
        <v>5</v>
      </c>
    </row>
    <row r="500" spans="3:5" ht="12.75">
      <c r="C500" s="4">
        <v>4300</v>
      </c>
      <c r="D500" t="s">
        <v>21</v>
      </c>
      <c r="E500" s="25">
        <v>11200</v>
      </c>
    </row>
    <row r="501" ht="12.75">
      <c r="D501" t="s">
        <v>270</v>
      </c>
    </row>
    <row r="503" spans="3:5" ht="12.75">
      <c r="C503" s="4">
        <v>4410</v>
      </c>
      <c r="D503" t="s">
        <v>41</v>
      </c>
      <c r="E503" s="25">
        <v>200</v>
      </c>
    </row>
    <row r="505" spans="3:5" ht="12.75">
      <c r="C505" s="4">
        <v>4430</v>
      </c>
      <c r="D505" t="s">
        <v>42</v>
      </c>
      <c r="E505" s="25">
        <v>2400</v>
      </c>
    </row>
    <row r="506" spans="1:5" s="2" customFormat="1" ht="12.75">
      <c r="A506"/>
      <c r="B506" s="13"/>
      <c r="C506" s="4"/>
      <c r="D506"/>
      <c r="E506" s="25"/>
    </row>
    <row r="507" spans="1:5" s="6" customFormat="1" ht="12.75">
      <c r="A507"/>
      <c r="B507" s="13"/>
      <c r="C507" s="4">
        <v>4440</v>
      </c>
      <c r="D507" t="s">
        <v>50</v>
      </c>
      <c r="E507" s="25">
        <v>4174</v>
      </c>
    </row>
    <row r="508" spans="1:5" ht="12.75">
      <c r="A508" s="2"/>
      <c r="B508" s="23"/>
      <c r="C508" s="32"/>
      <c r="D508" s="2" t="s">
        <v>44</v>
      </c>
      <c r="E508" s="26"/>
    </row>
    <row r="509" spans="1:5" ht="12.75">
      <c r="A509" s="6"/>
      <c r="B509" s="22"/>
      <c r="C509" s="20"/>
      <c r="D509" s="6"/>
      <c r="E509" s="28"/>
    </row>
    <row r="510" spans="1:5" ht="12.75">
      <c r="A510" s="6" t="s">
        <v>32</v>
      </c>
      <c r="B510" s="22" t="s">
        <v>290</v>
      </c>
      <c r="C510" s="20"/>
      <c r="D510" s="6" t="s">
        <v>291</v>
      </c>
      <c r="E510" s="28">
        <f>SUM(E513,E517,E519)</f>
        <v>19049</v>
      </c>
    </row>
    <row r="511" spans="1:5" ht="12.75">
      <c r="A511" s="2"/>
      <c r="B511" s="23"/>
      <c r="C511" s="32"/>
      <c r="D511" s="2"/>
      <c r="E511" s="26"/>
    </row>
    <row r="512" spans="1:5" ht="12.75">
      <c r="A512" s="6"/>
      <c r="B512" s="22"/>
      <c r="C512" s="20"/>
      <c r="D512" s="6"/>
      <c r="E512" s="28"/>
    </row>
    <row r="513" spans="1:5" ht="12.75">
      <c r="A513" s="6"/>
      <c r="B513" s="22"/>
      <c r="C513" s="20">
        <v>2710</v>
      </c>
      <c r="D513" s="6" t="s">
        <v>311</v>
      </c>
      <c r="E513" s="28">
        <v>2160</v>
      </c>
    </row>
    <row r="514" spans="1:5" ht="12.75">
      <c r="A514" s="6"/>
      <c r="B514" s="22"/>
      <c r="C514" s="20"/>
      <c r="D514" s="6" t="s">
        <v>312</v>
      </c>
      <c r="E514" s="28"/>
    </row>
    <row r="515" spans="1:5" ht="12.75">
      <c r="A515" s="6"/>
      <c r="B515" s="22"/>
      <c r="C515" s="20"/>
      <c r="D515" s="6" t="s">
        <v>313</v>
      </c>
      <c r="E515" s="28"/>
    </row>
    <row r="516" spans="1:5" ht="12.75">
      <c r="A516" s="6"/>
      <c r="B516" s="22"/>
      <c r="C516" s="20"/>
      <c r="D516" s="6"/>
      <c r="E516" s="28"/>
    </row>
    <row r="517" spans="1:5" ht="12.75">
      <c r="A517" s="6"/>
      <c r="B517" s="22"/>
      <c r="C517" s="20">
        <v>4300</v>
      </c>
      <c r="D517" s="6" t="s">
        <v>21</v>
      </c>
      <c r="E517" s="28">
        <v>14228</v>
      </c>
    </row>
    <row r="518" spans="1:5" ht="12.75">
      <c r="A518" s="6"/>
      <c r="B518" s="22"/>
      <c r="C518" s="20"/>
      <c r="D518" s="6"/>
      <c r="E518" s="28"/>
    </row>
    <row r="519" spans="1:5" ht="12.75">
      <c r="A519" s="6"/>
      <c r="B519" s="22"/>
      <c r="C519" s="20">
        <v>4410</v>
      </c>
      <c r="D519" s="6" t="s">
        <v>41</v>
      </c>
      <c r="E519" s="28">
        <v>2661</v>
      </c>
    </row>
    <row r="520" spans="1:5" ht="12.75">
      <c r="A520" s="2"/>
      <c r="B520" s="23"/>
      <c r="C520" s="32"/>
      <c r="D520" s="2"/>
      <c r="E520" s="26"/>
    </row>
    <row r="521" spans="1:5" ht="12.75">
      <c r="A521" s="6"/>
      <c r="B521" s="22"/>
      <c r="C521" s="20"/>
      <c r="D521" s="6"/>
      <c r="E521" s="28"/>
    </row>
    <row r="522" spans="1:5" ht="12.75">
      <c r="A522" t="s">
        <v>220</v>
      </c>
      <c r="B522" s="13" t="s">
        <v>221</v>
      </c>
      <c r="D522" t="s">
        <v>22</v>
      </c>
      <c r="E522" s="25">
        <f>SUM(E530,E528,E532)</f>
        <v>11000</v>
      </c>
    </row>
    <row r="523" spans="1:5" ht="12.75">
      <c r="A523" s="2"/>
      <c r="B523" s="23"/>
      <c r="C523" s="32"/>
      <c r="D523" s="2"/>
      <c r="E523" s="26"/>
    </row>
    <row r="524" spans="1:5" ht="12.75">
      <c r="A524" s="6"/>
      <c r="B524" s="22"/>
      <c r="C524" s="20"/>
      <c r="D524" s="6"/>
      <c r="E524" s="28"/>
    </row>
    <row r="525" spans="1:5" ht="12.75">
      <c r="A525" s="6"/>
      <c r="B525" s="22"/>
      <c r="C525" s="20"/>
      <c r="D525" s="6" t="s">
        <v>222</v>
      </c>
      <c r="E525" s="28"/>
    </row>
    <row r="526" spans="1:5" ht="12.75">
      <c r="A526" s="6"/>
      <c r="B526" s="22"/>
      <c r="C526" s="20"/>
      <c r="D526" s="6" t="s">
        <v>223</v>
      </c>
      <c r="E526" s="28"/>
    </row>
    <row r="527" spans="1:5" ht="12.75">
      <c r="A527" s="6"/>
      <c r="B527" s="22"/>
      <c r="C527" s="20"/>
      <c r="D527" s="6"/>
      <c r="E527" s="28"/>
    </row>
    <row r="528" spans="3:5" ht="12.75">
      <c r="C528" s="4">
        <v>4210</v>
      </c>
      <c r="D528" t="s">
        <v>27</v>
      </c>
      <c r="E528" s="25">
        <v>4500</v>
      </c>
    </row>
    <row r="529" spans="1:5" ht="12.75">
      <c r="A529" s="6"/>
      <c r="B529" s="22"/>
      <c r="C529" s="20"/>
      <c r="D529" s="6"/>
      <c r="E529" s="28"/>
    </row>
    <row r="530" spans="3:5" ht="12.75">
      <c r="C530" s="4">
        <v>4260</v>
      </c>
      <c r="D530" t="s">
        <v>40</v>
      </c>
      <c r="E530" s="25">
        <v>2500</v>
      </c>
    </row>
    <row r="532" spans="1:5" ht="13.5" thickBot="1">
      <c r="A532" s="5"/>
      <c r="B532" s="21"/>
      <c r="C532" s="30">
        <v>4300</v>
      </c>
      <c r="D532" s="5" t="s">
        <v>21</v>
      </c>
      <c r="E532" s="27">
        <v>4000</v>
      </c>
    </row>
    <row r="533" spans="1:5" ht="13.5" thickTop="1">
      <c r="A533" s="6"/>
      <c r="B533" s="22"/>
      <c r="C533" s="20"/>
      <c r="D533" s="6"/>
      <c r="E533" s="28"/>
    </row>
    <row r="534" spans="1:5" ht="15">
      <c r="A534" s="18" t="s">
        <v>109</v>
      </c>
      <c r="B534" s="19" t="s">
        <v>110</v>
      </c>
      <c r="C534" s="34"/>
      <c r="D534" s="18"/>
      <c r="E534" s="36">
        <f>SUM(E537,E558)</f>
        <v>58800</v>
      </c>
    </row>
    <row r="535" spans="1:5" ht="15.75" thickBot="1">
      <c r="A535" s="9"/>
      <c r="B535" s="12"/>
      <c r="C535" s="31"/>
      <c r="D535" s="9"/>
      <c r="E535" s="29"/>
    </row>
    <row r="536" ht="13.5" thickTop="1"/>
    <row r="537" spans="1:5" ht="12.75">
      <c r="A537" t="s">
        <v>106</v>
      </c>
      <c r="B537" s="13" t="s">
        <v>111</v>
      </c>
      <c r="D537" t="s">
        <v>112</v>
      </c>
      <c r="E537" s="25">
        <f>SUM(E540,E542,E544,E546,E548)</f>
        <v>50000</v>
      </c>
    </row>
    <row r="538" spans="1:5" ht="12.75">
      <c r="A538" s="2"/>
      <c r="B538" s="23"/>
      <c r="C538" s="32"/>
      <c r="D538" s="2"/>
      <c r="E538" s="26"/>
    </row>
    <row r="539" spans="1:5" ht="12.75">
      <c r="A539" s="6"/>
      <c r="B539" s="22"/>
      <c r="C539" s="20"/>
      <c r="D539" s="6"/>
      <c r="E539" s="28"/>
    </row>
    <row r="540" spans="1:5" ht="12.75">
      <c r="A540" s="6"/>
      <c r="B540" s="22"/>
      <c r="C540" s="20">
        <v>4110</v>
      </c>
      <c r="D540" s="6" t="s">
        <v>38</v>
      </c>
      <c r="E540" s="28">
        <v>700</v>
      </c>
    </row>
    <row r="541" spans="1:5" ht="12.75">
      <c r="A541" s="6"/>
      <c r="B541" s="22"/>
      <c r="C541" s="20"/>
      <c r="D541" s="6"/>
      <c r="E541" s="28"/>
    </row>
    <row r="542" spans="1:5" ht="12.75">
      <c r="A542" s="6"/>
      <c r="B542" s="22"/>
      <c r="C542" s="20">
        <v>4120</v>
      </c>
      <c r="D542" s="6" t="s">
        <v>39</v>
      </c>
      <c r="E542" s="28">
        <v>120</v>
      </c>
    </row>
    <row r="544" spans="3:5" ht="12.75">
      <c r="C544" s="4">
        <v>4210</v>
      </c>
      <c r="D544" t="s">
        <v>113</v>
      </c>
      <c r="E544" s="25">
        <v>20000</v>
      </c>
    </row>
    <row r="546" spans="3:5" ht="12.75">
      <c r="C546" s="4">
        <v>4300</v>
      </c>
      <c r="D546" t="s">
        <v>21</v>
      </c>
      <c r="E546" s="25">
        <v>28180</v>
      </c>
    </row>
    <row r="548" spans="3:5" ht="12.75">
      <c r="C548" s="20">
        <v>4410</v>
      </c>
      <c r="D548" s="6" t="s">
        <v>41</v>
      </c>
      <c r="E548" s="28">
        <v>1000</v>
      </c>
    </row>
    <row r="549" spans="1:5" ht="12.75">
      <c r="A549" s="2"/>
      <c r="B549" s="23"/>
      <c r="C549" s="32"/>
      <c r="D549" s="2"/>
      <c r="E549" s="26"/>
    </row>
    <row r="550" spans="1:5" ht="12.75">
      <c r="A550" s="6"/>
      <c r="B550" s="22"/>
      <c r="C550" s="20"/>
      <c r="D550" s="6"/>
      <c r="E550" s="28"/>
    </row>
    <row r="551" spans="1:5" ht="12.75">
      <c r="A551" s="6"/>
      <c r="B551" s="22"/>
      <c r="C551" s="20"/>
      <c r="D551" s="6"/>
      <c r="E551" s="28"/>
    </row>
    <row r="552" spans="1:5" ht="12.75">
      <c r="A552" s="6"/>
      <c r="B552" s="22"/>
      <c r="C552" s="20"/>
      <c r="D552" s="6"/>
      <c r="E552" s="28"/>
    </row>
    <row r="553" ht="12.75">
      <c r="D553" s="4" t="s">
        <v>201</v>
      </c>
    </row>
    <row r="554" ht="12.75">
      <c r="D554" s="4"/>
    </row>
    <row r="556" spans="1:5" ht="12.75">
      <c r="A556" s="16">
        <v>1</v>
      </c>
      <c r="B556" s="15" t="s">
        <v>30</v>
      </c>
      <c r="C556" s="16">
        <v>3</v>
      </c>
      <c r="D556" s="16">
        <v>4</v>
      </c>
      <c r="E556" s="73">
        <v>5</v>
      </c>
    </row>
    <row r="557" spans="3:5" ht="12.75">
      <c r="C557" s="20"/>
      <c r="D557" s="6"/>
      <c r="E557" s="28"/>
    </row>
    <row r="558" spans="1:5" ht="12.75">
      <c r="A558" t="s">
        <v>19</v>
      </c>
      <c r="B558" s="13" t="s">
        <v>302</v>
      </c>
      <c r="C558" s="20"/>
      <c r="D558" s="6" t="s">
        <v>22</v>
      </c>
      <c r="E558" s="28">
        <f>SUM(E561)</f>
        <v>8800</v>
      </c>
    </row>
    <row r="559" spans="1:5" ht="12.75">
      <c r="A559" s="2"/>
      <c r="B559" s="23"/>
      <c r="C559" s="32"/>
      <c r="D559" s="2"/>
      <c r="E559" s="26"/>
    </row>
    <row r="560" spans="3:5" ht="12.75">
      <c r="C560" s="20"/>
      <c r="D560" s="6"/>
      <c r="E560" s="28"/>
    </row>
    <row r="561" spans="3:5" ht="12.75">
      <c r="C561" s="20">
        <v>4300</v>
      </c>
      <c r="D561" s="6" t="s">
        <v>21</v>
      </c>
      <c r="E561" s="28">
        <v>8800</v>
      </c>
    </row>
    <row r="562" spans="1:5" ht="13.5" thickBot="1">
      <c r="A562" s="5"/>
      <c r="B562" s="21"/>
      <c r="C562" s="5"/>
      <c r="D562" s="5"/>
      <c r="E562" s="5"/>
    </row>
    <row r="563" ht="13.5" thickTop="1"/>
    <row r="564" spans="1:5" s="6" customFormat="1" ht="15">
      <c r="A564" s="18" t="s">
        <v>253</v>
      </c>
      <c r="B564" s="19" t="s">
        <v>254</v>
      </c>
      <c r="C564" s="34"/>
      <c r="D564" s="18"/>
      <c r="E564" s="36">
        <f>SUM(E567,E574,E588,E594,E609,E638,E667)</f>
        <v>838366</v>
      </c>
    </row>
    <row r="565" spans="1:5" ht="13.5" thickBot="1">
      <c r="A565" s="5"/>
      <c r="B565" s="21"/>
      <c r="C565" s="30"/>
      <c r="D565" s="5"/>
      <c r="E565" s="27"/>
    </row>
    <row r="566" spans="1:5" ht="15.75" thickTop="1">
      <c r="A566" s="18"/>
      <c r="B566" s="19"/>
      <c r="C566" s="34"/>
      <c r="D566" s="18"/>
      <c r="E566" s="36"/>
    </row>
    <row r="567" spans="1:5" ht="12.75">
      <c r="A567" s="46" t="s">
        <v>19</v>
      </c>
      <c r="B567" s="45" t="s">
        <v>255</v>
      </c>
      <c r="C567" s="44"/>
      <c r="D567" s="43" t="s">
        <v>181</v>
      </c>
      <c r="E567" s="47">
        <f>SUM(E571)</f>
        <v>8100</v>
      </c>
    </row>
    <row r="568" spans="1:5" ht="15">
      <c r="A568" s="18"/>
      <c r="B568" s="19"/>
      <c r="C568" s="34"/>
      <c r="D568" s="43" t="s">
        <v>183</v>
      </c>
      <c r="E568" s="36"/>
    </row>
    <row r="569" spans="1:5" ht="15">
      <c r="A569" s="48"/>
      <c r="B569" s="49"/>
      <c r="C569" s="62"/>
      <c r="D569" s="51" t="s">
        <v>182</v>
      </c>
      <c r="E569" s="63"/>
    </row>
    <row r="570" spans="1:5" ht="15">
      <c r="A570" s="18"/>
      <c r="B570" s="19"/>
      <c r="C570" s="34"/>
      <c r="D570" s="43"/>
      <c r="E570" s="36"/>
    </row>
    <row r="571" spans="1:5" ht="15">
      <c r="A571" s="18"/>
      <c r="B571" s="19"/>
      <c r="C571" s="44">
        <v>4130</v>
      </c>
      <c r="D571" s="43" t="s">
        <v>118</v>
      </c>
      <c r="E571" s="47">
        <v>8100</v>
      </c>
    </row>
    <row r="572" spans="1:5" s="2" customFormat="1" ht="15">
      <c r="A572" s="48"/>
      <c r="B572" s="49"/>
      <c r="C572" s="50"/>
      <c r="D572" s="51"/>
      <c r="E572" s="52"/>
    </row>
    <row r="573" spans="1:5" s="6" customFormat="1" ht="15">
      <c r="A573" s="18"/>
      <c r="B573" s="19"/>
      <c r="C573" s="44"/>
      <c r="D573" s="43"/>
      <c r="E573" s="47"/>
    </row>
    <row r="574" spans="1:5" s="6" customFormat="1" ht="12.75">
      <c r="A574" t="s">
        <v>19</v>
      </c>
      <c r="B574" s="13" t="s">
        <v>256</v>
      </c>
      <c r="C574" s="4"/>
      <c r="D574" t="s">
        <v>116</v>
      </c>
      <c r="E574" s="25">
        <f>SUM(E578,E581,E583,E585)</f>
        <v>393400</v>
      </c>
    </row>
    <row r="575" spans="2:5" s="6" customFormat="1" ht="12.75">
      <c r="B575" s="65"/>
      <c r="C575" s="20"/>
      <c r="D575" s="6" t="s">
        <v>188</v>
      </c>
      <c r="E575" s="28"/>
    </row>
    <row r="576" spans="1:5" s="6" customFormat="1" ht="12.75">
      <c r="A576" s="2"/>
      <c r="B576" s="24"/>
      <c r="C576" s="32"/>
      <c r="D576" s="2"/>
      <c r="E576" s="26"/>
    </row>
    <row r="577" spans="1:5" s="6" customFormat="1" ht="12.75">
      <c r="A577"/>
      <c r="B577" s="13"/>
      <c r="C577" s="4"/>
      <c r="D577"/>
      <c r="E577" s="25"/>
    </row>
    <row r="578" spans="1:5" s="6" customFormat="1" ht="12.75">
      <c r="A578"/>
      <c r="B578" s="13"/>
      <c r="C578" s="4">
        <v>3110</v>
      </c>
      <c r="D578" t="s">
        <v>117</v>
      </c>
      <c r="E578" s="25">
        <v>356200</v>
      </c>
    </row>
    <row r="579" spans="1:5" s="6" customFormat="1" ht="12.75">
      <c r="A579"/>
      <c r="B579" s="13"/>
      <c r="C579" s="4"/>
      <c r="D579" t="s">
        <v>303</v>
      </c>
      <c r="E579" s="25"/>
    </row>
    <row r="580" spans="1:5" s="6" customFormat="1" ht="12.75">
      <c r="A580"/>
      <c r="B580" s="13"/>
      <c r="C580" s="4"/>
      <c r="D580"/>
      <c r="E580" s="25"/>
    </row>
    <row r="581" spans="1:5" s="6" customFormat="1" ht="12.75">
      <c r="A581"/>
      <c r="B581" s="13"/>
      <c r="C581" s="4">
        <v>4110</v>
      </c>
      <c r="D581" t="s">
        <v>38</v>
      </c>
      <c r="E581" s="25">
        <v>35000</v>
      </c>
    </row>
    <row r="582" spans="1:5" s="6" customFormat="1" ht="12.75">
      <c r="A582"/>
      <c r="B582" s="13"/>
      <c r="C582" s="4"/>
      <c r="D582"/>
      <c r="E582" s="25"/>
    </row>
    <row r="583" spans="1:5" s="6" customFormat="1" ht="12.75">
      <c r="A583"/>
      <c r="B583" s="13"/>
      <c r="C583" s="4">
        <v>4210</v>
      </c>
      <c r="D583" t="s">
        <v>27</v>
      </c>
      <c r="E583" s="25">
        <v>1200</v>
      </c>
    </row>
    <row r="584" spans="1:5" s="6" customFormat="1" ht="12.75">
      <c r="A584"/>
      <c r="B584" s="13"/>
      <c r="C584" s="4"/>
      <c r="D584"/>
      <c r="E584" s="25"/>
    </row>
    <row r="585" spans="1:5" s="6" customFormat="1" ht="12.75">
      <c r="A585"/>
      <c r="B585" s="13"/>
      <c r="C585" s="4">
        <v>4300</v>
      </c>
      <c r="D585" t="s">
        <v>21</v>
      </c>
      <c r="E585" s="25">
        <v>1000</v>
      </c>
    </row>
    <row r="586" spans="1:5" s="6" customFormat="1" ht="12.75">
      <c r="A586" s="2"/>
      <c r="B586" s="23"/>
      <c r="C586" s="32"/>
      <c r="D586" s="2"/>
      <c r="E586" s="26"/>
    </row>
    <row r="587" spans="1:5" s="6" customFormat="1" ht="12.75">
      <c r="A587"/>
      <c r="B587" s="13"/>
      <c r="C587" s="4"/>
      <c r="D587"/>
      <c r="E587" s="25"/>
    </row>
    <row r="588" spans="1:5" s="6" customFormat="1" ht="12.75">
      <c r="A588" t="s">
        <v>19</v>
      </c>
      <c r="B588" s="13" t="s">
        <v>271</v>
      </c>
      <c r="C588" s="4"/>
      <c r="D588" t="s">
        <v>119</v>
      </c>
      <c r="E588" s="25">
        <f>SUM(E591)</f>
        <v>270000</v>
      </c>
    </row>
    <row r="589" spans="1:5" s="6" customFormat="1" ht="12.75">
      <c r="A589" s="2"/>
      <c r="B589" s="23"/>
      <c r="C589" s="32"/>
      <c r="D589" s="2"/>
      <c r="E589" s="26"/>
    </row>
    <row r="590" spans="1:5" s="6" customFormat="1" ht="12.75">
      <c r="A590"/>
      <c r="B590" s="13"/>
      <c r="C590" s="4"/>
      <c r="D590"/>
      <c r="E590" s="25"/>
    </row>
    <row r="591" spans="1:5" s="6" customFormat="1" ht="12.75">
      <c r="A591"/>
      <c r="B591" s="13"/>
      <c r="C591" s="4">
        <v>3110</v>
      </c>
      <c r="D591" t="s">
        <v>117</v>
      </c>
      <c r="E591" s="25">
        <v>270000</v>
      </c>
    </row>
    <row r="592" spans="1:5" s="6" customFormat="1" ht="12.75">
      <c r="A592" s="2"/>
      <c r="B592" s="23"/>
      <c r="C592" s="32"/>
      <c r="D592" s="2"/>
      <c r="E592" s="26"/>
    </row>
    <row r="593" spans="2:5" s="6" customFormat="1" ht="12.75">
      <c r="B593" s="22"/>
      <c r="C593" s="20"/>
      <c r="E593" s="28"/>
    </row>
    <row r="594" spans="1:5" s="6" customFormat="1" ht="12.75">
      <c r="A594" t="s">
        <v>19</v>
      </c>
      <c r="B594" s="13" t="s">
        <v>257</v>
      </c>
      <c r="C594" s="4"/>
      <c r="D594" t="s">
        <v>199</v>
      </c>
      <c r="E594" s="25">
        <f>SUM(E597)</f>
        <v>6800</v>
      </c>
    </row>
    <row r="595" spans="1:5" s="6" customFormat="1" ht="12.75">
      <c r="A595" s="2"/>
      <c r="B595" s="23"/>
      <c r="C595" s="32"/>
      <c r="D595" s="2"/>
      <c r="E595" s="26"/>
    </row>
    <row r="596" spans="1:5" s="6" customFormat="1" ht="12.75">
      <c r="A596"/>
      <c r="B596" s="13"/>
      <c r="C596" s="4"/>
      <c r="D596"/>
      <c r="E596" s="25"/>
    </row>
    <row r="597" spans="1:5" s="6" customFormat="1" ht="12.75">
      <c r="A597"/>
      <c r="B597" s="13"/>
      <c r="C597" s="4">
        <v>3110</v>
      </c>
      <c r="D597" t="s">
        <v>117</v>
      </c>
      <c r="E597" s="25">
        <v>6800</v>
      </c>
    </row>
    <row r="598" spans="1:5" s="6" customFormat="1" ht="12.75">
      <c r="A598" s="2"/>
      <c r="B598" s="23"/>
      <c r="C598" s="32"/>
      <c r="D598" s="2"/>
      <c r="E598" s="26"/>
    </row>
    <row r="599" spans="2:5" s="6" customFormat="1" ht="12.75">
      <c r="B599" s="22"/>
      <c r="C599" s="20"/>
      <c r="E599" s="28"/>
    </row>
    <row r="600" spans="2:5" s="6" customFormat="1" ht="12.75">
      <c r="B600" s="22"/>
      <c r="C600" s="20"/>
      <c r="E600" s="28"/>
    </row>
    <row r="601" spans="2:5" s="6" customFormat="1" ht="12.75">
      <c r="B601" s="22"/>
      <c r="C601" s="20"/>
      <c r="E601" s="28"/>
    </row>
    <row r="602" spans="2:5" s="6" customFormat="1" ht="12.75">
      <c r="B602" s="22"/>
      <c r="C602" s="20"/>
      <c r="E602" s="28"/>
    </row>
    <row r="603" spans="2:5" s="6" customFormat="1" ht="12.75">
      <c r="B603" s="22"/>
      <c r="C603" s="20"/>
      <c r="E603" s="28"/>
    </row>
    <row r="604" spans="2:5" s="6" customFormat="1" ht="13.5" customHeight="1">
      <c r="B604" s="22"/>
      <c r="C604" s="20"/>
      <c r="E604" s="28"/>
    </row>
    <row r="605" spans="1:5" s="6" customFormat="1" ht="12.75">
      <c r="A605"/>
      <c r="B605" s="13"/>
      <c r="C605" s="4"/>
      <c r="D605" s="4" t="s">
        <v>134</v>
      </c>
      <c r="E605" s="25"/>
    </row>
    <row r="606" spans="1:5" s="6" customFormat="1" ht="12.75">
      <c r="A606"/>
      <c r="B606" s="13"/>
      <c r="C606" s="4"/>
      <c r="D606"/>
      <c r="E606" s="25"/>
    </row>
    <row r="607" spans="1:5" s="6" customFormat="1" ht="12.75">
      <c r="A607" s="16">
        <v>1</v>
      </c>
      <c r="B607" s="15" t="s">
        <v>30</v>
      </c>
      <c r="C607" s="16">
        <v>3</v>
      </c>
      <c r="D607" s="16">
        <v>4</v>
      </c>
      <c r="E607" s="15">
        <v>5</v>
      </c>
    </row>
    <row r="608" spans="2:5" s="6" customFormat="1" ht="12.75">
      <c r="B608" s="22"/>
      <c r="C608" s="20"/>
      <c r="E608" s="28"/>
    </row>
    <row r="609" spans="1:5" ht="12.75">
      <c r="A609" t="s">
        <v>32</v>
      </c>
      <c r="B609" s="13" t="s">
        <v>258</v>
      </c>
      <c r="D609" t="s">
        <v>120</v>
      </c>
      <c r="E609" s="25">
        <f>SUM(E612,E615,E618,E620,E622,E624,E627,E629,E631,E633,E635)</f>
        <v>100031</v>
      </c>
    </row>
    <row r="610" spans="1:5" ht="12.75">
      <c r="A610" s="2"/>
      <c r="B610" s="23"/>
      <c r="C610" s="32"/>
      <c r="D610" s="2"/>
      <c r="E610" s="26"/>
    </row>
    <row r="612" spans="3:5" ht="12.75">
      <c r="C612" s="4">
        <v>3020</v>
      </c>
      <c r="D612" t="s">
        <v>49</v>
      </c>
      <c r="E612" s="25">
        <v>720</v>
      </c>
    </row>
    <row r="613" ht="12.75">
      <c r="D613" t="s">
        <v>178</v>
      </c>
    </row>
    <row r="615" spans="3:5" ht="12.75">
      <c r="C615" s="4">
        <v>4010</v>
      </c>
      <c r="D615" t="s">
        <v>102</v>
      </c>
      <c r="E615" s="25">
        <v>69525</v>
      </c>
    </row>
    <row r="616" ht="12.75">
      <c r="D616" t="s">
        <v>272</v>
      </c>
    </row>
    <row r="618" spans="3:5" ht="12.75">
      <c r="C618" s="4">
        <v>4040</v>
      </c>
      <c r="D618" t="s">
        <v>37</v>
      </c>
      <c r="E618" s="25">
        <v>5453</v>
      </c>
    </row>
    <row r="620" spans="3:5" ht="12.75">
      <c r="C620" s="4">
        <v>4110</v>
      </c>
      <c r="D620" t="s">
        <v>38</v>
      </c>
      <c r="E620" s="25">
        <v>12920</v>
      </c>
    </row>
    <row r="621" spans="1:5" ht="12.75">
      <c r="A621" s="20"/>
      <c r="B621" s="40"/>
      <c r="C621" s="20"/>
      <c r="D621" s="20"/>
      <c r="E621" s="74"/>
    </row>
    <row r="622" spans="3:5" ht="12.75">
      <c r="C622" s="4">
        <v>4120</v>
      </c>
      <c r="D622" t="s">
        <v>39</v>
      </c>
      <c r="E622" s="25">
        <v>1840</v>
      </c>
    </row>
    <row r="624" spans="3:5" ht="12.75">
      <c r="C624" s="4">
        <v>4140</v>
      </c>
      <c r="D624" t="s">
        <v>300</v>
      </c>
      <c r="E624" s="25">
        <v>216</v>
      </c>
    </row>
    <row r="625" ht="12.75">
      <c r="D625" t="s">
        <v>301</v>
      </c>
    </row>
    <row r="627" spans="3:5" ht="12.75">
      <c r="C627" s="4">
        <v>4210</v>
      </c>
      <c r="D627" t="s">
        <v>27</v>
      </c>
      <c r="E627" s="25">
        <v>4100</v>
      </c>
    </row>
    <row r="629" spans="3:5" ht="12.75">
      <c r="C629" s="4">
        <v>4280</v>
      </c>
      <c r="D629" t="s">
        <v>184</v>
      </c>
      <c r="E629" s="25">
        <v>54</v>
      </c>
    </row>
    <row r="631" spans="3:5" ht="12.75">
      <c r="C631" s="4">
        <v>4300</v>
      </c>
      <c r="D631" t="s">
        <v>21</v>
      </c>
      <c r="E631" s="25">
        <v>1000</v>
      </c>
    </row>
    <row r="633" spans="3:5" ht="12.75">
      <c r="C633" s="4">
        <v>4410</v>
      </c>
      <c r="D633" t="s">
        <v>41</v>
      </c>
      <c r="E633" s="25">
        <v>2000</v>
      </c>
    </row>
    <row r="635" spans="3:5" ht="12.75">
      <c r="C635" s="4">
        <v>4440</v>
      </c>
      <c r="D635" t="s">
        <v>121</v>
      </c>
      <c r="E635" s="25">
        <v>2203</v>
      </c>
    </row>
    <row r="636" spans="1:5" ht="12.75">
      <c r="A636" s="2"/>
      <c r="B636" s="23"/>
      <c r="C636" s="32"/>
      <c r="D636" s="2" t="s">
        <v>44</v>
      </c>
      <c r="E636" s="26"/>
    </row>
    <row r="637" spans="1:5" ht="12.75">
      <c r="A637" s="6"/>
      <c r="B637" s="22"/>
      <c r="C637" s="20"/>
      <c r="D637" s="6"/>
      <c r="E637" s="28"/>
    </row>
    <row r="638" spans="1:5" ht="12.75">
      <c r="A638" t="s">
        <v>19</v>
      </c>
      <c r="B638" s="13" t="s">
        <v>273</v>
      </c>
      <c r="D638" t="s">
        <v>122</v>
      </c>
      <c r="E638" s="25">
        <f>SUM(E642,E645,E648,E650,E652,E654,E657,E659)</f>
        <v>58535</v>
      </c>
    </row>
    <row r="639" spans="1:5" ht="12.75">
      <c r="A639" s="6"/>
      <c r="B639" s="22"/>
      <c r="C639" s="20"/>
      <c r="D639" s="6" t="s">
        <v>123</v>
      </c>
      <c r="E639" s="28"/>
    </row>
    <row r="640" spans="1:5" ht="12.75">
      <c r="A640" s="2"/>
      <c r="B640" s="23"/>
      <c r="C640" s="32"/>
      <c r="D640" s="2"/>
      <c r="E640" s="26"/>
    </row>
    <row r="642" spans="3:5" ht="12.75">
      <c r="C642" s="4">
        <v>3020</v>
      </c>
      <c r="D642" t="s">
        <v>49</v>
      </c>
      <c r="E642" s="25">
        <v>882</v>
      </c>
    </row>
    <row r="643" ht="12.75">
      <c r="D643" t="s">
        <v>178</v>
      </c>
    </row>
    <row r="645" spans="3:5" ht="12.75">
      <c r="C645" s="4">
        <v>4010</v>
      </c>
      <c r="D645" t="s">
        <v>36</v>
      </c>
      <c r="E645" s="25">
        <v>37955</v>
      </c>
    </row>
    <row r="646" ht="12.75">
      <c r="D646" t="s">
        <v>236</v>
      </c>
    </row>
    <row r="648" spans="3:5" ht="12.75">
      <c r="C648" s="4">
        <v>4040</v>
      </c>
      <c r="D648" t="s">
        <v>37</v>
      </c>
      <c r="E648" s="25">
        <v>4233</v>
      </c>
    </row>
    <row r="650" spans="3:5" ht="12.75">
      <c r="C650" s="4">
        <v>4110</v>
      </c>
      <c r="D650" t="s">
        <v>38</v>
      </c>
      <c r="E650" s="25">
        <v>7100</v>
      </c>
    </row>
    <row r="652" spans="3:5" ht="12.75">
      <c r="C652" s="4">
        <v>4120</v>
      </c>
      <c r="D652" t="s">
        <v>39</v>
      </c>
      <c r="E652" s="25">
        <v>2100</v>
      </c>
    </row>
    <row r="654" spans="3:5" ht="12.75">
      <c r="C654" s="4">
        <v>4140</v>
      </c>
      <c r="D654" t="s">
        <v>300</v>
      </c>
      <c r="E654" s="25">
        <v>500</v>
      </c>
    </row>
    <row r="655" ht="12.75">
      <c r="D655" t="s">
        <v>301</v>
      </c>
    </row>
    <row r="657" spans="3:5" ht="12.75">
      <c r="C657" s="4">
        <v>4280</v>
      </c>
      <c r="D657" t="s">
        <v>184</v>
      </c>
      <c r="E657" s="25">
        <v>200</v>
      </c>
    </row>
    <row r="659" spans="3:5" ht="12.75">
      <c r="C659" s="4">
        <v>4440</v>
      </c>
      <c r="D659" t="s">
        <v>50</v>
      </c>
      <c r="E659" s="25">
        <v>5565</v>
      </c>
    </row>
    <row r="660" spans="1:5" ht="12.75">
      <c r="A660" s="2"/>
      <c r="B660" s="23"/>
      <c r="C660" s="32"/>
      <c r="D660" s="2" t="s">
        <v>44</v>
      </c>
      <c r="E660" s="26"/>
    </row>
    <row r="661" spans="1:5" ht="12.75">
      <c r="A661" s="6"/>
      <c r="B661" s="22"/>
      <c r="C661" s="20"/>
      <c r="D661" s="6"/>
      <c r="E661" s="28"/>
    </row>
    <row r="663" spans="1:5" ht="12.75">
      <c r="A663" s="6"/>
      <c r="B663" s="22"/>
      <c r="C663" s="20"/>
      <c r="D663" s="20" t="s">
        <v>140</v>
      </c>
      <c r="E663" s="28"/>
    </row>
    <row r="664" spans="1:5" ht="12.75">
      <c r="A664" s="6"/>
      <c r="B664" s="22"/>
      <c r="C664" s="20"/>
      <c r="D664" s="20"/>
      <c r="E664" s="28"/>
    </row>
    <row r="665" spans="1:5" ht="12.75">
      <c r="A665" s="16">
        <v>1</v>
      </c>
      <c r="B665" s="15" t="s">
        <v>30</v>
      </c>
      <c r="C665" s="16">
        <v>3</v>
      </c>
      <c r="D665" s="16">
        <v>4</v>
      </c>
      <c r="E665" s="85">
        <v>5</v>
      </c>
    </row>
    <row r="667" spans="1:5" ht="12.75">
      <c r="A667" t="s">
        <v>32</v>
      </c>
      <c r="B667" s="13" t="s">
        <v>274</v>
      </c>
      <c r="D667" t="s">
        <v>22</v>
      </c>
      <c r="E667" s="25">
        <f>SUM(E670)</f>
        <v>1500</v>
      </c>
    </row>
    <row r="668" spans="1:5" ht="12.75">
      <c r="A668" s="2"/>
      <c r="B668" s="23"/>
      <c r="C668" s="32"/>
      <c r="D668" s="2"/>
      <c r="E668" s="26"/>
    </row>
    <row r="670" spans="3:5" ht="12.75">
      <c r="C670" s="4">
        <v>2820</v>
      </c>
      <c r="D670" t="s">
        <v>232</v>
      </c>
      <c r="E670" s="25">
        <v>1500</v>
      </c>
    </row>
    <row r="671" spans="1:5" ht="12.75">
      <c r="A671" s="6"/>
      <c r="B671" s="22"/>
      <c r="C671" s="20"/>
      <c r="D671" s="6" t="s">
        <v>237</v>
      </c>
      <c r="E671" s="28"/>
    </row>
    <row r="672" spans="1:5" ht="12.75">
      <c r="A672" s="6"/>
      <c r="B672" s="22"/>
      <c r="C672" s="20"/>
      <c r="D672" s="6" t="s">
        <v>231</v>
      </c>
      <c r="E672" s="28"/>
    </row>
    <row r="673" spans="1:5" ht="13.5" thickBot="1">
      <c r="A673" s="5"/>
      <c r="B673" s="21"/>
      <c r="C673" s="30"/>
      <c r="D673" s="5"/>
      <c r="E673" s="27"/>
    </row>
    <row r="674" spans="1:5" ht="13.5" thickTop="1">
      <c r="A674" s="6"/>
      <c r="B674" s="22"/>
      <c r="C674" s="20"/>
      <c r="D674" s="6"/>
      <c r="E674" s="28"/>
    </row>
    <row r="675" spans="1:5" ht="15.75" thickBot="1">
      <c r="A675" s="9" t="s">
        <v>124</v>
      </c>
      <c r="B675" s="12" t="s">
        <v>125</v>
      </c>
      <c r="C675" s="31"/>
      <c r="D675" s="9"/>
      <c r="E675" s="29">
        <f>SUM(E677)</f>
        <v>109568</v>
      </c>
    </row>
    <row r="676" ht="13.5" thickTop="1"/>
    <row r="677" spans="1:5" ht="12.75">
      <c r="A677" t="s">
        <v>19</v>
      </c>
      <c r="B677" s="13" t="s">
        <v>126</v>
      </c>
      <c r="D677" t="s">
        <v>127</v>
      </c>
      <c r="E677" s="25">
        <f>SUM(E680,E685,E688,E690,E692,E694,E696,E699)</f>
        <v>109568</v>
      </c>
    </row>
    <row r="678" spans="1:5" ht="12.75">
      <c r="A678" s="2"/>
      <c r="B678" s="24"/>
      <c r="C678" s="32"/>
      <c r="D678" s="2"/>
      <c r="E678" s="26"/>
    </row>
    <row r="679" spans="1:5" ht="12.75">
      <c r="A679" s="6"/>
      <c r="B679" s="65"/>
      <c r="C679" s="20"/>
      <c r="D679" s="6"/>
      <c r="E679" s="28"/>
    </row>
    <row r="680" spans="1:5" ht="12.75">
      <c r="A680" s="6"/>
      <c r="B680" s="65"/>
      <c r="C680" s="20">
        <v>3020</v>
      </c>
      <c r="D680" s="6" t="s">
        <v>34</v>
      </c>
      <c r="E680" s="28">
        <v>1644</v>
      </c>
    </row>
    <row r="681" spans="1:5" ht="12.75">
      <c r="A681" s="6"/>
      <c r="B681" s="65"/>
      <c r="C681" s="20"/>
      <c r="D681" s="6" t="s">
        <v>217</v>
      </c>
      <c r="E681" s="28"/>
    </row>
    <row r="682" spans="1:5" ht="12.75">
      <c r="A682" s="6"/>
      <c r="B682" s="65"/>
      <c r="C682" s="20"/>
      <c r="D682" s="6" t="s">
        <v>218</v>
      </c>
      <c r="E682" s="28"/>
    </row>
    <row r="683" spans="1:5" ht="12.75">
      <c r="A683" s="6"/>
      <c r="B683" s="65"/>
      <c r="C683" s="20"/>
      <c r="D683" s="6" t="s">
        <v>275</v>
      </c>
      <c r="E683" s="28"/>
    </row>
    <row r="684" spans="1:5" ht="12.75">
      <c r="A684" s="6"/>
      <c r="B684" s="65"/>
      <c r="C684" s="20"/>
      <c r="D684" s="6"/>
      <c r="E684" s="28"/>
    </row>
    <row r="685" spans="3:5" ht="12.75">
      <c r="C685" s="4">
        <v>4010</v>
      </c>
      <c r="D685" t="s">
        <v>36</v>
      </c>
      <c r="E685" s="25">
        <v>78545</v>
      </c>
    </row>
    <row r="686" ht="12.75">
      <c r="D686" t="s">
        <v>238</v>
      </c>
    </row>
    <row r="688" spans="3:5" ht="12.75">
      <c r="C688" s="4">
        <v>4040</v>
      </c>
      <c r="D688" t="s">
        <v>37</v>
      </c>
      <c r="E688" s="25">
        <v>6850</v>
      </c>
    </row>
    <row r="690" spans="3:5" ht="12.75">
      <c r="C690" s="4">
        <v>4110</v>
      </c>
      <c r="D690" t="s">
        <v>38</v>
      </c>
      <c r="E690" s="25">
        <v>15363</v>
      </c>
    </row>
    <row r="692" spans="3:5" ht="12.75">
      <c r="C692" s="4">
        <v>4120</v>
      </c>
      <c r="D692" t="s">
        <v>39</v>
      </c>
      <c r="E692" s="25">
        <v>2092</v>
      </c>
    </row>
    <row r="694" spans="3:5" ht="12.75">
      <c r="C694" s="4">
        <v>4210</v>
      </c>
      <c r="D694" t="s">
        <v>27</v>
      </c>
      <c r="E694" s="25">
        <v>400</v>
      </c>
    </row>
    <row r="696" spans="3:5" ht="12.75">
      <c r="C696" s="4">
        <v>4240</v>
      </c>
      <c r="D696" t="s">
        <v>104</v>
      </c>
      <c r="E696" s="25">
        <v>500</v>
      </c>
    </row>
    <row r="697" ht="12.75">
      <c r="D697" t="s">
        <v>105</v>
      </c>
    </row>
    <row r="699" spans="3:5" ht="12.75">
      <c r="C699" s="4">
        <v>4440</v>
      </c>
      <c r="D699" t="s">
        <v>43</v>
      </c>
      <c r="E699" s="25">
        <v>4174</v>
      </c>
    </row>
    <row r="700" spans="1:5" ht="12.75">
      <c r="A700" s="6"/>
      <c r="B700" s="22"/>
      <c r="C700" s="20"/>
      <c r="D700" s="6" t="s">
        <v>44</v>
      </c>
      <c r="E700" s="28"/>
    </row>
    <row r="701" spans="1:5" ht="13.5" thickBot="1">
      <c r="A701" s="5"/>
      <c r="B701" s="21"/>
      <c r="C701" s="30"/>
      <c r="D701" s="5"/>
      <c r="E701" s="27"/>
    </row>
    <row r="702" spans="1:5" ht="13.5" thickTop="1">
      <c r="A702" s="6"/>
      <c r="B702" s="22"/>
      <c r="C702" s="20"/>
      <c r="D702" s="6"/>
      <c r="E702" s="28"/>
    </row>
    <row r="703" spans="1:5" ht="15">
      <c r="A703" s="18" t="s">
        <v>135</v>
      </c>
      <c r="B703" s="19" t="s">
        <v>136</v>
      </c>
      <c r="C703" s="34"/>
      <c r="D703" s="18"/>
      <c r="E703" s="36">
        <f>SUM(E706,E751,E757,E765)</f>
        <v>821181</v>
      </c>
    </row>
    <row r="704" spans="1:5" ht="15.75" thickBot="1">
      <c r="A704" s="9"/>
      <c r="B704" s="12"/>
      <c r="C704" s="31"/>
      <c r="D704" s="9"/>
      <c r="E704" s="29"/>
    </row>
    <row r="705" ht="13.5" thickTop="1"/>
    <row r="706" spans="1:5" ht="12.75">
      <c r="A706" t="s">
        <v>19</v>
      </c>
      <c r="B706" s="13" t="s">
        <v>137</v>
      </c>
      <c r="D706" t="s">
        <v>138</v>
      </c>
      <c r="E706" s="25">
        <f>SUM(E709,E712,E715,E722,E724,E726,E729,E731,E733,E735,E737,E739,E741,E744,E746)</f>
        <v>187796</v>
      </c>
    </row>
    <row r="707" spans="1:5" ht="12.75">
      <c r="A707" s="2"/>
      <c r="B707" s="23"/>
      <c r="C707" s="32"/>
      <c r="D707" s="2"/>
      <c r="E707" s="26"/>
    </row>
    <row r="709" spans="3:5" ht="12.75">
      <c r="C709" s="4">
        <v>3020</v>
      </c>
      <c r="D709" t="s">
        <v>34</v>
      </c>
      <c r="E709" s="25">
        <v>2000</v>
      </c>
    </row>
    <row r="710" ht="12.75">
      <c r="D710" t="s">
        <v>177</v>
      </c>
    </row>
    <row r="711" spans="1:5" ht="12.75">
      <c r="A711" s="20"/>
      <c r="B711" s="40"/>
      <c r="C711" s="20"/>
      <c r="D711" s="20"/>
      <c r="E711" s="41"/>
    </row>
    <row r="712" spans="3:5" ht="12.75">
      <c r="C712" s="4">
        <v>4010</v>
      </c>
      <c r="D712" t="s">
        <v>36</v>
      </c>
      <c r="E712" s="25">
        <v>38470</v>
      </c>
    </row>
    <row r="713" ht="12.75">
      <c r="D713" t="s">
        <v>200</v>
      </c>
    </row>
    <row r="714" spans="1:5" ht="12.75">
      <c r="A714" s="20"/>
      <c r="B714" s="40"/>
      <c r="C714" s="20"/>
      <c r="D714" s="20"/>
      <c r="E714" s="41"/>
    </row>
    <row r="715" spans="3:5" ht="12.75">
      <c r="C715" s="4">
        <v>4040</v>
      </c>
      <c r="D715" t="s">
        <v>37</v>
      </c>
      <c r="E715" s="25">
        <v>3137</v>
      </c>
    </row>
    <row r="718" ht="12.75">
      <c r="D718" s="4" t="s">
        <v>216</v>
      </c>
    </row>
    <row r="720" spans="1:5" ht="12.75">
      <c r="A720" s="16">
        <v>1</v>
      </c>
      <c r="B720" s="15" t="s">
        <v>30</v>
      </c>
      <c r="C720" s="16">
        <v>3</v>
      </c>
      <c r="D720" s="16">
        <v>4</v>
      </c>
      <c r="E720" s="15">
        <v>5</v>
      </c>
    </row>
    <row r="722" spans="3:5" ht="12.75">
      <c r="C722" s="4">
        <v>4110</v>
      </c>
      <c r="D722" t="s">
        <v>38</v>
      </c>
      <c r="E722" s="25">
        <v>7170</v>
      </c>
    </row>
    <row r="724" spans="3:5" ht="12.75">
      <c r="C724" s="4">
        <v>4120</v>
      </c>
      <c r="D724" t="s">
        <v>39</v>
      </c>
      <c r="E724" s="25">
        <v>1020</v>
      </c>
    </row>
    <row r="726" spans="3:5" ht="12.75">
      <c r="C726" s="4">
        <v>4140</v>
      </c>
      <c r="D726" t="s">
        <v>300</v>
      </c>
      <c r="E726" s="25">
        <v>144</v>
      </c>
    </row>
    <row r="727" ht="12.75">
      <c r="D727" t="s">
        <v>301</v>
      </c>
    </row>
    <row r="729" spans="3:5" ht="12.75">
      <c r="C729" s="4">
        <v>4210</v>
      </c>
      <c r="D729" t="s">
        <v>27</v>
      </c>
      <c r="E729" s="25">
        <v>15000</v>
      </c>
    </row>
    <row r="731" spans="3:5" ht="12.75">
      <c r="C731" s="4">
        <v>4260</v>
      </c>
      <c r="D731" t="s">
        <v>40</v>
      </c>
      <c r="E731" s="25">
        <v>70000</v>
      </c>
    </row>
    <row r="733" spans="3:5" ht="12.75">
      <c r="C733" s="4">
        <v>4270</v>
      </c>
      <c r="D733" t="s">
        <v>28</v>
      </c>
      <c r="E733" s="25">
        <v>10000</v>
      </c>
    </row>
    <row r="735" spans="3:5" ht="12.75">
      <c r="C735" s="4">
        <v>4300</v>
      </c>
      <c r="D735" t="s">
        <v>21</v>
      </c>
      <c r="E735" s="25">
        <v>12000</v>
      </c>
    </row>
    <row r="737" spans="3:5" ht="12.75">
      <c r="C737" s="4">
        <v>4410</v>
      </c>
      <c r="D737" t="s">
        <v>41</v>
      </c>
      <c r="E737" s="25">
        <v>1000</v>
      </c>
    </row>
    <row r="739" spans="3:5" ht="12.75">
      <c r="C739" s="4">
        <v>4430</v>
      </c>
      <c r="D739" t="s">
        <v>42</v>
      </c>
      <c r="E739" s="25">
        <v>1000</v>
      </c>
    </row>
    <row r="741" spans="3:5" ht="12.75">
      <c r="C741" s="4">
        <v>4440</v>
      </c>
      <c r="D741" t="s">
        <v>43</v>
      </c>
      <c r="E741" s="25">
        <v>1855</v>
      </c>
    </row>
    <row r="742" ht="12.75">
      <c r="D742" t="s">
        <v>44</v>
      </c>
    </row>
    <row r="744" spans="3:5" ht="12.75">
      <c r="C744" s="4">
        <v>4510</v>
      </c>
      <c r="D744" t="s">
        <v>45</v>
      </c>
      <c r="E744" s="25">
        <v>5000</v>
      </c>
    </row>
    <row r="746" spans="3:5" ht="12.75">
      <c r="C746" s="4">
        <v>6050</v>
      </c>
      <c r="D746" t="s">
        <v>210</v>
      </c>
      <c r="E746" s="25">
        <v>20000</v>
      </c>
    </row>
    <row r="747" ht="12.75">
      <c r="D747" t="s">
        <v>286</v>
      </c>
    </row>
    <row r="748" ht="12.75">
      <c r="D748" t="s">
        <v>287</v>
      </c>
    </row>
    <row r="749" spans="1:5" ht="12.75">
      <c r="A749" s="2"/>
      <c r="B749" s="23"/>
      <c r="C749" s="32"/>
      <c r="D749" s="2"/>
      <c r="E749" s="26"/>
    </row>
    <row r="751" spans="1:5" ht="12.75">
      <c r="A751" s="6" t="s">
        <v>19</v>
      </c>
      <c r="B751" s="22" t="s">
        <v>141</v>
      </c>
      <c r="C751" s="20"/>
      <c r="D751" s="6" t="s">
        <v>158</v>
      </c>
      <c r="E751" s="28">
        <f>SUM(E754)</f>
        <v>3000</v>
      </c>
    </row>
    <row r="752" spans="1:5" ht="12.75">
      <c r="A752" s="2"/>
      <c r="B752" s="23"/>
      <c r="C752" s="32"/>
      <c r="D752" s="2"/>
      <c r="E752" s="26"/>
    </row>
    <row r="754" spans="1:5" ht="12.75">
      <c r="A754" s="6"/>
      <c r="B754" s="22"/>
      <c r="C754" s="20">
        <v>4300</v>
      </c>
      <c r="D754" s="6" t="s">
        <v>21</v>
      </c>
      <c r="E754" s="28">
        <v>3000</v>
      </c>
    </row>
    <row r="755" spans="1:5" ht="12.75">
      <c r="A755" s="2"/>
      <c r="B755" s="23"/>
      <c r="C755" s="32"/>
      <c r="D755" s="2"/>
      <c r="E755" s="26"/>
    </row>
    <row r="756" spans="1:5" ht="12.75">
      <c r="A756" s="6"/>
      <c r="B756" s="22"/>
      <c r="C756" s="20"/>
      <c r="D756" s="6"/>
      <c r="E756" s="28"/>
    </row>
    <row r="757" spans="1:5" ht="12.75">
      <c r="A757" t="s">
        <v>19</v>
      </c>
      <c r="B757" s="13" t="s">
        <v>142</v>
      </c>
      <c r="D757" t="s">
        <v>143</v>
      </c>
      <c r="E757" s="25">
        <f>SUM(E760,E762)</f>
        <v>139733</v>
      </c>
    </row>
    <row r="758" spans="1:5" ht="12.75">
      <c r="A758" s="2"/>
      <c r="B758" s="23"/>
      <c r="C758" s="32"/>
      <c r="D758" s="2"/>
      <c r="E758" s="26"/>
    </row>
    <row r="760" spans="3:5" ht="12.75">
      <c r="C760" s="4">
        <v>4260</v>
      </c>
      <c r="D760" t="s">
        <v>40</v>
      </c>
      <c r="E760" s="25">
        <v>132733</v>
      </c>
    </row>
    <row r="762" spans="3:5" ht="12.75">
      <c r="C762" s="4">
        <v>6050</v>
      </c>
      <c r="D762" t="s">
        <v>210</v>
      </c>
      <c r="E762" s="25">
        <v>7000</v>
      </c>
    </row>
    <row r="763" spans="1:5" ht="12.75">
      <c r="A763" s="2"/>
      <c r="B763" s="23"/>
      <c r="C763" s="32"/>
      <c r="D763" s="2"/>
      <c r="E763" s="26"/>
    </row>
    <row r="764" spans="1:5" ht="12.75">
      <c r="A764" s="20"/>
      <c r="B764" s="40"/>
      <c r="C764" s="20"/>
      <c r="D764" s="20"/>
      <c r="E764" s="41"/>
    </row>
    <row r="765" spans="1:5" ht="12.75">
      <c r="A765" t="s">
        <v>19</v>
      </c>
      <c r="B765" s="13" t="s">
        <v>144</v>
      </c>
      <c r="D765" t="s">
        <v>22</v>
      </c>
      <c r="E765" s="25">
        <f>SUM(E768,E778,E781,E783,E785,E787,E790,E792,E794,E796,E798,E801,E803,E805,E808,E810,E813,E815)</f>
        <v>490652</v>
      </c>
    </row>
    <row r="766" spans="1:5" ht="12.75">
      <c r="A766" s="2"/>
      <c r="B766" s="23"/>
      <c r="C766" s="32"/>
      <c r="D766" s="2"/>
      <c r="E766" s="26"/>
    </row>
    <row r="768" spans="3:5" ht="12.75">
      <c r="C768" s="4">
        <v>3020</v>
      </c>
      <c r="D768" t="s">
        <v>49</v>
      </c>
      <c r="E768" s="25">
        <v>3400</v>
      </c>
    </row>
    <row r="769" ht="12.75">
      <c r="D769" t="s">
        <v>178</v>
      </c>
    </row>
    <row r="773" spans="1:5" ht="12.75">
      <c r="A773" s="6"/>
      <c r="B773" s="22"/>
      <c r="C773" s="20"/>
      <c r="D773" s="20" t="s">
        <v>156</v>
      </c>
      <c r="E773" s="28"/>
    </row>
    <row r="774" spans="1:5" ht="12.75">
      <c r="A774" s="6"/>
      <c r="B774" s="22"/>
      <c r="C774" s="20"/>
      <c r="D774" s="20"/>
      <c r="E774" s="28"/>
    </row>
    <row r="775" spans="1:5" ht="12.75">
      <c r="A775" s="16">
        <v>1</v>
      </c>
      <c r="B775" s="15" t="s">
        <v>30</v>
      </c>
      <c r="C775" s="16">
        <v>3</v>
      </c>
      <c r="D775" s="16">
        <v>4</v>
      </c>
      <c r="E775" s="73">
        <v>5</v>
      </c>
    </row>
    <row r="778" spans="3:5" ht="12.75">
      <c r="C778" s="4">
        <v>4010</v>
      </c>
      <c r="D778" t="s">
        <v>36</v>
      </c>
      <c r="E778" s="25">
        <v>84300</v>
      </c>
    </row>
    <row r="779" ht="12.75">
      <c r="D779" t="s">
        <v>240</v>
      </c>
    </row>
    <row r="781" spans="3:5" ht="12.75">
      <c r="C781" s="4">
        <v>4040</v>
      </c>
      <c r="D781" t="s">
        <v>37</v>
      </c>
      <c r="E781" s="25">
        <v>6698</v>
      </c>
    </row>
    <row r="783" spans="3:5" ht="12.75">
      <c r="C783" s="4">
        <v>4110</v>
      </c>
      <c r="D783" t="s">
        <v>38</v>
      </c>
      <c r="E783" s="25">
        <v>15250</v>
      </c>
    </row>
    <row r="785" spans="3:5" ht="12.75">
      <c r="C785" s="4">
        <v>4120</v>
      </c>
      <c r="D785" t="s">
        <v>39</v>
      </c>
      <c r="E785" s="25">
        <v>2170</v>
      </c>
    </row>
    <row r="787" spans="3:5" ht="12.75">
      <c r="C787" s="4">
        <v>4140</v>
      </c>
      <c r="D787" t="s">
        <v>300</v>
      </c>
      <c r="E787" s="25">
        <v>288</v>
      </c>
    </row>
    <row r="788" ht="12.75">
      <c r="D788" t="s">
        <v>301</v>
      </c>
    </row>
    <row r="790" spans="3:5" ht="12.75">
      <c r="C790" s="4">
        <v>4210</v>
      </c>
      <c r="D790" t="s">
        <v>27</v>
      </c>
      <c r="E790" s="25">
        <v>32104</v>
      </c>
    </row>
    <row r="792" spans="3:5" ht="12.75">
      <c r="C792" s="4">
        <v>4260</v>
      </c>
      <c r="D792" t="s">
        <v>40</v>
      </c>
      <c r="E792" s="25">
        <v>250000</v>
      </c>
    </row>
    <row r="793" spans="1:5" s="2" customFormat="1" ht="12.75">
      <c r="A793"/>
      <c r="B793" s="13"/>
      <c r="C793" s="4"/>
      <c r="D793"/>
      <c r="E793" s="25"/>
    </row>
    <row r="794" spans="3:5" ht="12.75">
      <c r="C794" s="4">
        <v>4270</v>
      </c>
      <c r="D794" t="s">
        <v>28</v>
      </c>
      <c r="E794" s="25">
        <v>10000</v>
      </c>
    </row>
    <row r="796" spans="3:5" ht="12.75">
      <c r="C796" s="4">
        <v>4280</v>
      </c>
      <c r="D796" t="s">
        <v>184</v>
      </c>
      <c r="E796" s="25">
        <v>100</v>
      </c>
    </row>
    <row r="798" spans="3:5" ht="12.75">
      <c r="C798" s="4">
        <v>4300</v>
      </c>
      <c r="D798" t="s">
        <v>21</v>
      </c>
      <c r="E798" s="25">
        <v>17000</v>
      </c>
    </row>
    <row r="799" ht="12.75">
      <c r="D799" t="s">
        <v>278</v>
      </c>
    </row>
    <row r="801" spans="3:5" ht="12.75">
      <c r="C801" s="4">
        <v>4410</v>
      </c>
      <c r="D801" t="s">
        <v>41</v>
      </c>
      <c r="E801" s="25">
        <v>2000</v>
      </c>
    </row>
    <row r="803" spans="3:5" ht="12.75">
      <c r="C803" s="4">
        <v>4430</v>
      </c>
      <c r="D803" t="s">
        <v>42</v>
      </c>
      <c r="E803" s="25">
        <v>1000</v>
      </c>
    </row>
    <row r="805" spans="3:5" ht="12.75">
      <c r="C805" s="4">
        <v>4440</v>
      </c>
      <c r="D805" t="s">
        <v>50</v>
      </c>
      <c r="E805" s="25">
        <v>3942</v>
      </c>
    </row>
    <row r="806" ht="12.75">
      <c r="D806" t="s">
        <v>44</v>
      </c>
    </row>
    <row r="808" spans="3:5" ht="12.75">
      <c r="C808" s="4">
        <v>4510</v>
      </c>
      <c r="D808" t="s">
        <v>45</v>
      </c>
      <c r="E808" s="25">
        <v>10000</v>
      </c>
    </row>
    <row r="810" spans="1:5" ht="12.75">
      <c r="A810" s="6"/>
      <c r="B810" s="22"/>
      <c r="C810" s="20">
        <v>4600</v>
      </c>
      <c r="D810" s="6" t="s">
        <v>225</v>
      </c>
      <c r="E810" s="28">
        <v>1000</v>
      </c>
    </row>
    <row r="811" spans="1:5" ht="12.75">
      <c r="A811" s="6"/>
      <c r="B811" s="22"/>
      <c r="C811" s="20"/>
      <c r="D811" s="6" t="s">
        <v>226</v>
      </c>
      <c r="E811" s="28"/>
    </row>
    <row r="812" spans="1:5" ht="12.75">
      <c r="A812" s="6"/>
      <c r="B812" s="22"/>
      <c r="C812" s="20"/>
      <c r="D812" s="6"/>
      <c r="E812" s="28"/>
    </row>
    <row r="813" spans="1:5" ht="12.75">
      <c r="A813" s="6"/>
      <c r="B813" s="22"/>
      <c r="C813" s="20">
        <v>4610</v>
      </c>
      <c r="D813" s="6" t="s">
        <v>227</v>
      </c>
      <c r="E813" s="28">
        <v>1400</v>
      </c>
    </row>
    <row r="815" spans="3:5" ht="12.75">
      <c r="C815" s="4">
        <v>6050</v>
      </c>
      <c r="D815" t="s">
        <v>210</v>
      </c>
      <c r="E815" s="25">
        <v>50000</v>
      </c>
    </row>
    <row r="816" ht="12.75">
      <c r="D816" t="s">
        <v>219</v>
      </c>
    </row>
    <row r="817" spans="1:5" ht="12.75">
      <c r="A817" s="6"/>
      <c r="B817" s="22"/>
      <c r="C817" s="20"/>
      <c r="D817" s="6" t="s">
        <v>288</v>
      </c>
      <c r="E817" s="28"/>
    </row>
    <row r="818" spans="1:5" ht="12.75">
      <c r="A818" s="6"/>
      <c r="B818" s="22"/>
      <c r="C818" s="20"/>
      <c r="D818" s="6" t="s">
        <v>286</v>
      </c>
      <c r="E818" s="28"/>
    </row>
    <row r="819" spans="1:5" ht="12.75">
      <c r="A819" s="6"/>
      <c r="B819" s="22"/>
      <c r="C819" s="20"/>
      <c r="D819" s="6" t="s">
        <v>289</v>
      </c>
      <c r="E819" s="28"/>
    </row>
    <row r="820" spans="1:5" ht="12.75">
      <c r="A820" s="2"/>
      <c r="B820" s="23"/>
      <c r="C820" s="32"/>
      <c r="D820" s="2"/>
      <c r="E820" s="26"/>
    </row>
    <row r="821" spans="1:5" ht="12.75">
      <c r="A821" s="6"/>
      <c r="B821" s="22"/>
      <c r="C821" s="20"/>
      <c r="D821" s="6"/>
      <c r="E821" s="28"/>
    </row>
    <row r="822" spans="1:5" ht="12.75">
      <c r="A822" s="6"/>
      <c r="B822" s="22"/>
      <c r="C822" s="20"/>
      <c r="D822" s="6"/>
      <c r="E822" s="28"/>
    </row>
    <row r="823" spans="1:5" ht="12.75">
      <c r="A823" s="6"/>
      <c r="B823" s="22"/>
      <c r="C823" s="20"/>
      <c r="D823" s="6"/>
      <c r="E823" s="28"/>
    </row>
    <row r="824" spans="1:5" ht="12.75">
      <c r="A824" s="6"/>
      <c r="B824" s="22"/>
      <c r="C824" s="20"/>
      <c r="D824" s="6"/>
      <c r="E824" s="28"/>
    </row>
    <row r="825" spans="1:5" ht="12.75">
      <c r="A825" s="6"/>
      <c r="B825" s="22"/>
      <c r="C825" s="20"/>
      <c r="D825" s="6"/>
      <c r="E825" s="28"/>
    </row>
    <row r="826" spans="1:5" ht="12.75">
      <c r="A826" s="6"/>
      <c r="B826" s="22"/>
      <c r="C826" s="20"/>
      <c r="D826" s="6"/>
      <c r="E826" s="28"/>
    </row>
    <row r="827" spans="1:5" ht="12.75">
      <c r="A827" s="6"/>
      <c r="B827" s="22"/>
      <c r="C827" s="20"/>
      <c r="D827" s="6"/>
      <c r="E827" s="28"/>
    </row>
    <row r="828" spans="1:5" ht="12.75">
      <c r="A828" s="6"/>
      <c r="B828" s="22"/>
      <c r="C828" s="20"/>
      <c r="D828" s="6"/>
      <c r="E828" s="28"/>
    </row>
    <row r="829" spans="1:5" ht="12.75">
      <c r="A829" s="6"/>
      <c r="B829" s="22"/>
      <c r="C829" s="20"/>
      <c r="D829" s="20" t="s">
        <v>159</v>
      </c>
      <c r="E829" s="28"/>
    </row>
    <row r="830" spans="1:5" ht="12.75">
      <c r="A830" s="6"/>
      <c r="B830" s="22"/>
      <c r="C830" s="20"/>
      <c r="D830" s="6"/>
      <c r="E830" s="28"/>
    </row>
    <row r="831" spans="1:5" ht="13.5" thickBot="1">
      <c r="A831" s="75">
        <v>1</v>
      </c>
      <c r="B831" s="76" t="s">
        <v>30</v>
      </c>
      <c r="C831" s="75">
        <v>3</v>
      </c>
      <c r="D831" s="75">
        <v>4</v>
      </c>
      <c r="E831" s="77">
        <v>5</v>
      </c>
    </row>
    <row r="832" spans="1:5" ht="13.5" thickTop="1">
      <c r="A832" s="6"/>
      <c r="B832" s="22"/>
      <c r="C832" s="20"/>
      <c r="D832" s="6"/>
      <c r="E832" s="28"/>
    </row>
    <row r="833" spans="1:5" ht="15.75" thickBot="1">
      <c r="A833" s="9" t="s">
        <v>145</v>
      </c>
      <c r="B833" s="12" t="s">
        <v>146</v>
      </c>
      <c r="C833" s="31"/>
      <c r="D833" s="9"/>
      <c r="E833" s="29">
        <f>SUM(E835,E869,E902)</f>
        <v>110937</v>
      </c>
    </row>
    <row r="834" ht="13.5" thickTop="1"/>
    <row r="835" spans="1:5" ht="12.75">
      <c r="A835" s="6" t="s">
        <v>19</v>
      </c>
      <c r="B835" s="22" t="s">
        <v>147</v>
      </c>
      <c r="C835" s="20"/>
      <c r="D835" s="6" t="s">
        <v>148</v>
      </c>
      <c r="E835" s="28">
        <f>SUM(E838,E840,E842,E844,E846,E849,E853,E855,E857,E859,E862,E865)</f>
        <v>69013</v>
      </c>
    </row>
    <row r="836" spans="1:5" ht="12.75">
      <c r="A836" s="2"/>
      <c r="B836" s="23"/>
      <c r="C836" s="32"/>
      <c r="D836" s="2"/>
      <c r="E836" s="26"/>
    </row>
    <row r="837" spans="1:5" ht="12.75">
      <c r="A837" s="6"/>
      <c r="B837" s="22"/>
      <c r="C837" s="20"/>
      <c r="D837" s="6"/>
      <c r="E837" s="28"/>
    </row>
    <row r="838" spans="1:5" ht="12.75">
      <c r="A838" s="6"/>
      <c r="B838" s="22"/>
      <c r="C838" s="20">
        <v>4010</v>
      </c>
      <c r="D838" s="6" t="s">
        <v>185</v>
      </c>
      <c r="E838" s="28">
        <v>16783</v>
      </c>
    </row>
    <row r="840" spans="3:5" ht="12.75">
      <c r="C840" s="4">
        <v>4040</v>
      </c>
      <c r="D840" t="s">
        <v>37</v>
      </c>
      <c r="E840" s="25">
        <v>1383</v>
      </c>
    </row>
    <row r="842" spans="3:5" ht="12.75">
      <c r="C842" s="4">
        <v>4110</v>
      </c>
      <c r="D842" t="s">
        <v>38</v>
      </c>
      <c r="E842" s="25">
        <v>3200</v>
      </c>
    </row>
    <row r="844" spans="3:5" ht="12.75">
      <c r="C844" s="4">
        <v>4120</v>
      </c>
      <c r="D844" t="s">
        <v>39</v>
      </c>
      <c r="E844" s="25">
        <v>445</v>
      </c>
    </row>
    <row r="846" spans="1:5" ht="12.75">
      <c r="A846" s="20"/>
      <c r="B846" s="40"/>
      <c r="C846" s="20">
        <v>4140</v>
      </c>
      <c r="D846" s="65" t="s">
        <v>300</v>
      </c>
      <c r="E846" s="41">
        <v>72</v>
      </c>
    </row>
    <row r="847" spans="1:5" ht="12.75">
      <c r="A847" s="20"/>
      <c r="B847" s="40"/>
      <c r="C847" s="20"/>
      <c r="D847" s="65" t="s">
        <v>301</v>
      </c>
      <c r="E847" s="74"/>
    </row>
    <row r="849" spans="3:5" ht="12.75">
      <c r="C849" s="4">
        <v>4210</v>
      </c>
      <c r="D849" t="s">
        <v>27</v>
      </c>
      <c r="E849" s="25">
        <v>17400</v>
      </c>
    </row>
    <row r="850" ht="12.75">
      <c r="D850" t="s">
        <v>306</v>
      </c>
    </row>
    <row r="851" ht="12.75">
      <c r="D851" t="s">
        <v>307</v>
      </c>
    </row>
    <row r="853" spans="3:5" ht="12.75">
      <c r="C853" s="4">
        <v>4260</v>
      </c>
      <c r="D853" t="s">
        <v>40</v>
      </c>
      <c r="E853" s="25">
        <v>2500</v>
      </c>
    </row>
    <row r="855" spans="3:5" ht="12.75">
      <c r="C855" s="4">
        <v>4280</v>
      </c>
      <c r="D855" t="s">
        <v>184</v>
      </c>
      <c r="E855" s="25">
        <v>18</v>
      </c>
    </row>
    <row r="857" spans="3:5" ht="12.75">
      <c r="C857" s="4">
        <v>4300</v>
      </c>
      <c r="D857" t="s">
        <v>21</v>
      </c>
      <c r="E857" s="25">
        <v>10000</v>
      </c>
    </row>
    <row r="859" spans="3:5" ht="12.75">
      <c r="C859" s="4">
        <v>4410</v>
      </c>
      <c r="D859" t="s">
        <v>186</v>
      </c>
      <c r="E859" s="25">
        <v>1400</v>
      </c>
    </row>
    <row r="860" ht="12.75">
      <c r="D860" t="s">
        <v>213</v>
      </c>
    </row>
    <row r="862" spans="3:5" ht="12.75">
      <c r="C862" s="4">
        <v>4440</v>
      </c>
      <c r="D862" t="s">
        <v>43</v>
      </c>
      <c r="E862" s="25">
        <v>812</v>
      </c>
    </row>
    <row r="863" ht="12.75">
      <c r="D863" t="s">
        <v>44</v>
      </c>
    </row>
    <row r="865" spans="3:5" ht="12.75">
      <c r="C865" s="4">
        <v>6060</v>
      </c>
      <c r="D865" t="s">
        <v>69</v>
      </c>
      <c r="E865" s="25">
        <v>15000</v>
      </c>
    </row>
    <row r="866" ht="12.75">
      <c r="D866" t="s">
        <v>224</v>
      </c>
    </row>
    <row r="867" spans="6:19" s="5" customFormat="1" ht="13.5" thickBot="1"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5" s="6" customFormat="1" ht="13.5" thickTop="1">
      <c r="A868" s="20"/>
      <c r="B868" s="40"/>
      <c r="C868" s="20"/>
      <c r="D868" s="20"/>
      <c r="E868" s="41"/>
    </row>
    <row r="869" spans="1:5" ht="12.75">
      <c r="A869" t="s">
        <v>19</v>
      </c>
      <c r="B869" s="13" t="s">
        <v>170</v>
      </c>
      <c r="D869" t="s">
        <v>149</v>
      </c>
      <c r="E869" s="25">
        <f>SUM(E872,E875,E877,E879,E881,E888,E890,E893,E895,E897,E899)</f>
        <v>34424</v>
      </c>
    </row>
    <row r="870" spans="1:5" ht="12.75">
      <c r="A870" s="2"/>
      <c r="B870" s="23"/>
      <c r="C870" s="32"/>
      <c r="D870" s="2"/>
      <c r="E870" s="26"/>
    </row>
    <row r="871" spans="1:5" ht="12.75">
      <c r="A871" s="6"/>
      <c r="B871" s="22"/>
      <c r="C871" s="20"/>
      <c r="D871" s="6"/>
      <c r="E871" s="28"/>
    </row>
    <row r="872" spans="3:5" ht="12.75">
      <c r="C872" s="4">
        <v>4010</v>
      </c>
      <c r="D872" t="s">
        <v>36</v>
      </c>
      <c r="E872" s="25">
        <v>18540</v>
      </c>
    </row>
    <row r="873" ht="12.75">
      <c r="D873" t="s">
        <v>187</v>
      </c>
    </row>
    <row r="875" spans="3:5" ht="12.75">
      <c r="C875" s="4">
        <v>4040</v>
      </c>
      <c r="D875" t="s">
        <v>37</v>
      </c>
      <c r="E875" s="25">
        <v>1530</v>
      </c>
    </row>
    <row r="877" spans="3:5" ht="12.75">
      <c r="C877" s="4">
        <v>4110</v>
      </c>
      <c r="D877" t="s">
        <v>38</v>
      </c>
      <c r="E877" s="25">
        <v>3460</v>
      </c>
    </row>
    <row r="879" spans="3:5" ht="12.75">
      <c r="C879" s="4">
        <v>4120</v>
      </c>
      <c r="D879" t="s">
        <v>39</v>
      </c>
      <c r="E879" s="25">
        <v>492</v>
      </c>
    </row>
    <row r="881" spans="3:5" ht="12.75">
      <c r="C881" s="4">
        <v>4140</v>
      </c>
      <c r="D881" t="s">
        <v>300</v>
      </c>
      <c r="E881" s="25">
        <v>72</v>
      </c>
    </row>
    <row r="882" ht="12.75">
      <c r="D882" t="s">
        <v>301</v>
      </c>
    </row>
    <row r="884" ht="12.75">
      <c r="D884" s="4" t="s">
        <v>169</v>
      </c>
    </row>
    <row r="885" ht="12.75">
      <c r="D885" s="4"/>
    </row>
    <row r="886" spans="1:5" ht="12.75">
      <c r="A886" s="16">
        <v>1</v>
      </c>
      <c r="B886" s="15" t="s">
        <v>30</v>
      </c>
      <c r="C886" s="16">
        <v>3</v>
      </c>
      <c r="D886" s="16">
        <v>4</v>
      </c>
      <c r="E886" s="73">
        <v>5</v>
      </c>
    </row>
    <row r="887" spans="1:5" ht="12.75">
      <c r="A887" s="6"/>
      <c r="B887" s="22"/>
      <c r="C887" s="20"/>
      <c r="D887" s="6"/>
      <c r="E887" s="28"/>
    </row>
    <row r="888" spans="3:5" ht="12.75">
      <c r="C888" s="4">
        <v>4210</v>
      </c>
      <c r="D888" t="s">
        <v>27</v>
      </c>
      <c r="E888" s="25">
        <v>3000</v>
      </c>
    </row>
    <row r="890" spans="3:5" ht="12.75">
      <c r="C890" s="4">
        <v>4240</v>
      </c>
      <c r="D890" t="s">
        <v>104</v>
      </c>
      <c r="E890" s="25">
        <v>3000</v>
      </c>
    </row>
    <row r="891" ht="12.75">
      <c r="D891" t="s">
        <v>105</v>
      </c>
    </row>
    <row r="892" spans="1:5" ht="12.75">
      <c r="A892" s="6"/>
      <c r="B892" s="22"/>
      <c r="C892" s="20"/>
      <c r="D892" s="6"/>
      <c r="E892" s="28"/>
    </row>
    <row r="893" spans="3:5" ht="12.75">
      <c r="C893" s="4">
        <v>4280</v>
      </c>
      <c r="D893" t="s">
        <v>184</v>
      </c>
      <c r="E893" s="25">
        <v>18</v>
      </c>
    </row>
    <row r="895" spans="3:5" ht="12.75">
      <c r="C895" s="4">
        <v>4300</v>
      </c>
      <c r="D895" t="s">
        <v>21</v>
      </c>
      <c r="E895" s="25">
        <v>3000</v>
      </c>
    </row>
    <row r="897" spans="3:5" ht="12.75">
      <c r="C897" s="4">
        <v>4410</v>
      </c>
      <c r="D897" t="s">
        <v>41</v>
      </c>
      <c r="E897" s="25">
        <v>500</v>
      </c>
    </row>
    <row r="899" spans="3:5" ht="12.75">
      <c r="C899" s="4">
        <v>4440</v>
      </c>
      <c r="D899" t="s">
        <v>43</v>
      </c>
      <c r="E899" s="25">
        <v>812</v>
      </c>
    </row>
    <row r="900" spans="1:5" ht="12.75">
      <c r="A900" s="2"/>
      <c r="B900" s="23"/>
      <c r="C900" s="32"/>
      <c r="D900" s="2" t="s">
        <v>44</v>
      </c>
      <c r="E900" s="26"/>
    </row>
    <row r="901" spans="1:5" ht="12.75">
      <c r="A901" s="6"/>
      <c r="B901" s="22"/>
      <c r="C901" s="20"/>
      <c r="D901" s="6"/>
      <c r="E901" s="28"/>
    </row>
    <row r="902" spans="1:5" ht="12.75">
      <c r="A902" t="s">
        <v>19</v>
      </c>
      <c r="B902" s="13" t="s">
        <v>150</v>
      </c>
      <c r="D902" t="s">
        <v>151</v>
      </c>
      <c r="E902" s="25">
        <f>SUM(E905,E909,E914)</f>
        <v>7500</v>
      </c>
    </row>
    <row r="903" spans="1:5" ht="12.75">
      <c r="A903" s="2"/>
      <c r="B903" s="23"/>
      <c r="C903" s="32"/>
      <c r="D903" s="2"/>
      <c r="E903" s="26"/>
    </row>
    <row r="904" spans="1:5" ht="12.75">
      <c r="A904" s="6"/>
      <c r="B904" s="22"/>
      <c r="C904" s="20"/>
      <c r="D904" s="6"/>
      <c r="E904" s="28"/>
    </row>
    <row r="905" spans="1:5" ht="12.75">
      <c r="A905" s="6"/>
      <c r="B905" s="22"/>
      <c r="C905" s="20">
        <v>2820</v>
      </c>
      <c r="D905" s="6" t="s">
        <v>229</v>
      </c>
      <c r="E905" s="28">
        <v>1500</v>
      </c>
    </row>
    <row r="906" spans="1:5" ht="12.75">
      <c r="A906" s="6"/>
      <c r="B906" s="22"/>
      <c r="C906" s="20"/>
      <c r="D906" s="6" t="s">
        <v>230</v>
      </c>
      <c r="E906" s="28"/>
    </row>
    <row r="907" spans="1:5" ht="12.75">
      <c r="A907" s="6"/>
      <c r="B907" s="22"/>
      <c r="C907" s="20"/>
      <c r="D907" s="6" t="s">
        <v>231</v>
      </c>
      <c r="E907" s="28"/>
    </row>
    <row r="908" spans="1:5" ht="12.75">
      <c r="A908" s="6"/>
      <c r="B908" s="22"/>
      <c r="C908" s="20"/>
      <c r="D908" s="6"/>
      <c r="E908" s="28"/>
    </row>
    <row r="909" spans="1:5" ht="12.75">
      <c r="A909" s="6"/>
      <c r="B909" s="22"/>
      <c r="C909" s="20">
        <v>2830</v>
      </c>
      <c r="D909" s="6" t="s">
        <v>229</v>
      </c>
      <c r="E909" s="28">
        <v>1000</v>
      </c>
    </row>
    <row r="910" spans="1:5" ht="12.75">
      <c r="A910" s="6"/>
      <c r="B910" s="22"/>
      <c r="C910" s="20"/>
      <c r="D910" s="6" t="s">
        <v>230</v>
      </c>
      <c r="E910" s="28"/>
    </row>
    <row r="911" spans="1:5" ht="12.75">
      <c r="A911" s="6"/>
      <c r="B911" s="22"/>
      <c r="C911" s="20"/>
      <c r="D911" s="6" t="s">
        <v>241</v>
      </c>
      <c r="E911" s="28"/>
    </row>
    <row r="912" spans="1:5" ht="12.75">
      <c r="A912" s="6"/>
      <c r="B912" s="22"/>
      <c r="C912" s="20"/>
      <c r="D912" s="6" t="s">
        <v>235</v>
      </c>
      <c r="E912" s="28"/>
    </row>
    <row r="913" spans="1:5" ht="12.75">
      <c r="A913" s="6"/>
      <c r="B913" s="22"/>
      <c r="C913" s="20"/>
      <c r="E913" s="28"/>
    </row>
    <row r="914" spans="1:5" ht="12.75">
      <c r="A914" s="6"/>
      <c r="B914" s="22"/>
      <c r="C914" s="20">
        <v>4300</v>
      </c>
      <c r="D914" s="6" t="s">
        <v>21</v>
      </c>
      <c r="E914" s="28">
        <v>5000</v>
      </c>
    </row>
    <row r="915" spans="1:5" ht="13.5" thickBot="1">
      <c r="A915" s="5"/>
      <c r="B915" s="21"/>
      <c r="C915" s="30"/>
      <c r="D915" s="5"/>
      <c r="E915" s="27"/>
    </row>
    <row r="916" ht="13.5" thickTop="1"/>
    <row r="917" spans="1:5" s="6" customFormat="1" ht="15">
      <c r="A917" s="18" t="s">
        <v>152</v>
      </c>
      <c r="B917" s="19" t="s">
        <v>153</v>
      </c>
      <c r="C917" s="34"/>
      <c r="D917" s="18"/>
      <c r="E917" s="36">
        <f>SUM(E920)</f>
        <v>38000</v>
      </c>
    </row>
    <row r="918" spans="1:6" s="5" customFormat="1" ht="15.75" thickBot="1">
      <c r="A918" s="9"/>
      <c r="B918" s="12"/>
      <c r="C918" s="31"/>
      <c r="D918" s="9"/>
      <c r="E918" s="29"/>
      <c r="F918" s="6"/>
    </row>
    <row r="919" ht="13.5" thickTop="1"/>
    <row r="920" spans="1:5" ht="12.75">
      <c r="A920" t="s">
        <v>19</v>
      </c>
      <c r="B920" s="13" t="s">
        <v>154</v>
      </c>
      <c r="D920" t="s">
        <v>155</v>
      </c>
      <c r="E920" s="25">
        <f>SUM(E923)</f>
        <v>38000</v>
      </c>
    </row>
    <row r="921" spans="1:5" ht="12.75">
      <c r="A921" s="2"/>
      <c r="B921" s="23"/>
      <c r="C921" s="32"/>
      <c r="D921" s="2"/>
      <c r="E921" s="26"/>
    </row>
    <row r="923" spans="3:5" ht="12.75">
      <c r="C923" s="4">
        <v>2820</v>
      </c>
      <c r="D923" s="6" t="s">
        <v>229</v>
      </c>
      <c r="E923" s="25">
        <v>38000</v>
      </c>
    </row>
    <row r="924" ht="12.75">
      <c r="D924" s="6" t="s">
        <v>230</v>
      </c>
    </row>
    <row r="925" ht="12.75">
      <c r="D925" s="6" t="s">
        <v>231</v>
      </c>
    </row>
    <row r="926" spans="2:6" s="5" customFormat="1" ht="13.5" thickBot="1">
      <c r="B926" s="21"/>
      <c r="C926" s="30"/>
      <c r="E926" s="27"/>
      <c r="F926" s="6"/>
    </row>
    <row r="927" ht="13.5" thickTop="1"/>
    <row r="928" spans="4:5" ht="24" customHeight="1">
      <c r="D928" s="1" t="s">
        <v>157</v>
      </c>
      <c r="E928" s="37">
        <f>SUM(E917,E833,E703,E675,E564,E534,E349,E335,E320,E290,E280,E154,E139,E63,E43,E17)</f>
        <v>7871879</v>
      </c>
    </row>
    <row r="929" spans="1:5" ht="13.5" thickBot="1">
      <c r="A929" s="5"/>
      <c r="B929" s="21"/>
      <c r="C929" s="30"/>
      <c r="D929" s="5"/>
      <c r="E929" s="27"/>
    </row>
    <row r="930" spans="1:5" ht="13.5" thickTop="1">
      <c r="A930" s="6"/>
      <c r="B930" s="22"/>
      <c r="C930" s="20"/>
      <c r="D930" s="6"/>
      <c r="E930" s="28"/>
    </row>
    <row r="931" spans="1:5" ht="12.75">
      <c r="A931" s="6"/>
      <c r="B931" s="22"/>
      <c r="C931" s="20"/>
      <c r="D931" s="6"/>
      <c r="E931" s="28"/>
    </row>
    <row r="932" spans="1:5" ht="12.75">
      <c r="A932" s="6"/>
      <c r="B932" s="22"/>
      <c r="C932" s="20"/>
      <c r="D932" s="6"/>
      <c r="E932" s="28"/>
    </row>
    <row r="933" spans="1:5" ht="12.75">
      <c r="A933" s="6"/>
      <c r="B933" s="22"/>
      <c r="C933" s="20"/>
      <c r="D933" s="6"/>
      <c r="E933" s="28"/>
    </row>
    <row r="934" spans="1:5" ht="12.75">
      <c r="A934" s="6"/>
      <c r="B934" s="22"/>
      <c r="C934" s="20"/>
      <c r="D934" s="6"/>
      <c r="E934" s="28"/>
    </row>
    <row r="935" spans="1:5" ht="12.75">
      <c r="A935" s="6"/>
      <c r="B935" s="22"/>
      <c r="C935" s="20"/>
      <c r="D935" s="6"/>
      <c r="E935" s="28"/>
    </row>
    <row r="936" spans="1:5" ht="12.75">
      <c r="A936" s="6"/>
      <c r="B936" s="22"/>
      <c r="C936" s="20"/>
      <c r="D936" s="6"/>
      <c r="E936" s="28"/>
    </row>
    <row r="937" spans="1:5" ht="12.75">
      <c r="A937" s="6"/>
      <c r="B937" s="22"/>
      <c r="C937" s="20"/>
      <c r="D937" s="6"/>
      <c r="E937" s="28"/>
    </row>
    <row r="938" ht="12.75">
      <c r="D938" s="4" t="s">
        <v>281</v>
      </c>
    </row>
    <row r="941" spans="2:5" ht="19.5" customHeight="1">
      <c r="B941" s="38" t="s">
        <v>308</v>
      </c>
      <c r="C941" s="87"/>
      <c r="D941" s="88"/>
      <c r="E941" s="84"/>
    </row>
    <row r="942" spans="2:5" ht="19.5" customHeight="1">
      <c r="B942" s="86" t="s">
        <v>309</v>
      </c>
      <c r="C942" s="87"/>
      <c r="D942" s="88"/>
      <c r="E942" s="84"/>
    </row>
    <row r="943" spans="2:5" ht="19.5" customHeight="1">
      <c r="B943" s="86" t="s">
        <v>310</v>
      </c>
      <c r="C943" s="87"/>
      <c r="D943" s="87"/>
      <c r="E943" s="84"/>
    </row>
    <row r="944" spans="2:4" ht="19.5" customHeight="1">
      <c r="B944" s="38"/>
      <c r="D944" s="4"/>
    </row>
    <row r="945" spans="1:5" ht="12.75">
      <c r="A945" s="2"/>
      <c r="B945" s="23"/>
      <c r="C945" s="32"/>
      <c r="D945" s="2"/>
      <c r="E945" s="26"/>
    </row>
    <row r="947" spans="1:5" ht="15">
      <c r="A947" s="33" t="s">
        <v>6</v>
      </c>
      <c r="B947" s="39" t="s">
        <v>160</v>
      </c>
      <c r="C947" s="33" t="s">
        <v>8</v>
      </c>
      <c r="D947" s="33" t="s">
        <v>9</v>
      </c>
      <c r="E947" s="55" t="s">
        <v>252</v>
      </c>
    </row>
    <row r="948" spans="1:5" ht="12.75">
      <c r="A948" s="2"/>
      <c r="B948" s="23"/>
      <c r="C948" s="32"/>
      <c r="D948" s="2"/>
      <c r="E948" s="26"/>
    </row>
    <row r="949" spans="1:5" ht="12.75">
      <c r="A949" s="16">
        <v>1</v>
      </c>
      <c r="B949" s="15" t="s">
        <v>30</v>
      </c>
      <c r="C949" s="16">
        <v>3</v>
      </c>
      <c r="D949" s="16">
        <v>4</v>
      </c>
      <c r="E949" s="57">
        <v>5</v>
      </c>
    </row>
    <row r="951" spans="1:5" ht="15">
      <c r="A951" s="8" t="s">
        <v>176</v>
      </c>
      <c r="B951" s="8" t="s">
        <v>175</v>
      </c>
      <c r="C951" s="33"/>
      <c r="D951" s="8"/>
      <c r="E951" s="35">
        <f>SUM(E954)</f>
        <v>47500</v>
      </c>
    </row>
    <row r="952" spans="1:5" ht="13.5" thickBot="1">
      <c r="A952" s="5"/>
      <c r="B952" s="21"/>
      <c r="C952" s="30"/>
      <c r="D952" s="5"/>
      <c r="E952" s="27"/>
    </row>
    <row r="953" ht="13.5" thickTop="1"/>
    <row r="954" spans="1:5" ht="12.75">
      <c r="A954" t="s">
        <v>19</v>
      </c>
      <c r="B954" s="13" t="s">
        <v>59</v>
      </c>
      <c r="D954" t="s">
        <v>161</v>
      </c>
      <c r="E954" s="25">
        <f>SUM(E957,E959,E961,E963,E965)</f>
        <v>47500</v>
      </c>
    </row>
    <row r="955" spans="1:5" ht="12.75">
      <c r="A955" s="2"/>
      <c r="B955" s="23"/>
      <c r="C955" s="32"/>
      <c r="D955" s="2"/>
      <c r="E955" s="26"/>
    </row>
    <row r="957" spans="3:5" ht="12.75">
      <c r="C957" s="4">
        <v>4010</v>
      </c>
      <c r="D957" t="s">
        <v>36</v>
      </c>
      <c r="E957" s="25">
        <v>30000</v>
      </c>
    </row>
    <row r="959" spans="3:5" ht="12.75">
      <c r="C959" s="4">
        <v>4110</v>
      </c>
      <c r="D959" t="s">
        <v>38</v>
      </c>
      <c r="E959" s="25">
        <v>5364</v>
      </c>
    </row>
    <row r="961" spans="3:5" ht="12.75">
      <c r="C961" s="4">
        <v>4120</v>
      </c>
      <c r="D961" t="s">
        <v>39</v>
      </c>
      <c r="E961" s="25">
        <v>736</v>
      </c>
    </row>
    <row r="963" spans="3:5" ht="12.75">
      <c r="C963" s="4">
        <v>4210</v>
      </c>
      <c r="D963" t="s">
        <v>162</v>
      </c>
      <c r="E963" s="25">
        <v>7400</v>
      </c>
    </row>
    <row r="965" spans="3:5" ht="12.75">
      <c r="C965" s="4">
        <v>4410</v>
      </c>
      <c r="D965" t="s">
        <v>41</v>
      </c>
      <c r="E965" s="25">
        <v>4000</v>
      </c>
    </row>
    <row r="966" spans="1:5" ht="13.5" thickBot="1">
      <c r="A966" s="5"/>
      <c r="B966" s="21"/>
      <c r="C966" s="30"/>
      <c r="D966" s="5"/>
      <c r="E966" s="27"/>
    </row>
    <row r="967" ht="13.5" thickTop="1"/>
    <row r="968" spans="1:5" ht="15">
      <c r="A968" s="18" t="s">
        <v>163</v>
      </c>
      <c r="B968" s="19" t="s">
        <v>164</v>
      </c>
      <c r="C968" s="34"/>
      <c r="D968" s="18"/>
      <c r="E968" s="36">
        <f>SUM(E971)</f>
        <v>755</v>
      </c>
    </row>
    <row r="969" spans="1:5" ht="15.75" thickBot="1">
      <c r="A969" s="9"/>
      <c r="B969" s="12" t="s">
        <v>74</v>
      </c>
      <c r="C969" s="31"/>
      <c r="D969" s="9"/>
      <c r="E969" s="29"/>
    </row>
    <row r="970" ht="13.5" thickTop="1"/>
    <row r="971" spans="1:5" ht="12.75">
      <c r="A971" t="s">
        <v>19</v>
      </c>
      <c r="B971" s="13" t="s">
        <v>76</v>
      </c>
      <c r="D971" t="s">
        <v>77</v>
      </c>
      <c r="E971" s="25">
        <v>755</v>
      </c>
    </row>
    <row r="972" spans="4:5" ht="12.75">
      <c r="D972" t="s">
        <v>78</v>
      </c>
      <c r="E972" s="25" t="s">
        <v>16</v>
      </c>
    </row>
    <row r="973" spans="1:5" ht="12.75">
      <c r="A973" s="2"/>
      <c r="B973" s="23"/>
      <c r="C973" s="32"/>
      <c r="D973" s="2"/>
      <c r="E973" s="26"/>
    </row>
    <row r="975" spans="3:5" ht="12.75">
      <c r="C975" s="4">
        <v>4300</v>
      </c>
      <c r="D975" t="s">
        <v>21</v>
      </c>
      <c r="E975" s="25">
        <v>755</v>
      </c>
    </row>
    <row r="976" spans="2:5" s="2" customFormat="1" ht="12.75">
      <c r="B976" s="23"/>
      <c r="C976" s="32"/>
      <c r="E976" s="26"/>
    </row>
    <row r="977" spans="1:5" ht="12.75">
      <c r="A977" s="6"/>
      <c r="B977" s="6"/>
      <c r="C977" s="20"/>
      <c r="D977" s="6"/>
      <c r="E977" s="28"/>
    </row>
    <row r="978" spans="1:5" ht="15">
      <c r="A978" s="8" t="s">
        <v>253</v>
      </c>
      <c r="B978" s="14" t="s">
        <v>254</v>
      </c>
      <c r="C978" s="33"/>
      <c r="D978" s="8"/>
      <c r="E978" s="35">
        <f>SUM(E981,E993,E1002,E1008)</f>
        <v>320000</v>
      </c>
    </row>
    <row r="979" spans="1:5" ht="13.5" thickBot="1">
      <c r="A979" s="5"/>
      <c r="B979" s="21"/>
      <c r="C979" s="30"/>
      <c r="D979" s="5"/>
      <c r="E979" s="27"/>
    </row>
    <row r="980" spans="1:5" ht="13.5" thickTop="1">
      <c r="A980" s="6"/>
      <c r="B980" s="22"/>
      <c r="C980" s="20"/>
      <c r="D980" s="6"/>
      <c r="E980" s="28"/>
    </row>
    <row r="981" spans="1:5" ht="12.75">
      <c r="A981" s="20" t="s">
        <v>19</v>
      </c>
      <c r="B981" s="22" t="s">
        <v>255</v>
      </c>
      <c r="C981" s="20"/>
      <c r="D981" s="6" t="s">
        <v>189</v>
      </c>
      <c r="E981" s="28">
        <f>SUM(E985)</f>
        <v>8100</v>
      </c>
    </row>
    <row r="982" spans="1:5" ht="12.75">
      <c r="A982" s="6"/>
      <c r="B982" s="22"/>
      <c r="C982" s="20"/>
      <c r="D982" s="6" t="s">
        <v>190</v>
      </c>
      <c r="E982" s="28"/>
    </row>
    <row r="983" spans="1:5" ht="12.75">
      <c r="A983" s="2"/>
      <c r="B983" s="23"/>
      <c r="C983" s="32"/>
      <c r="D983" s="2" t="s">
        <v>191</v>
      </c>
      <c r="E983" s="26"/>
    </row>
    <row r="984" spans="1:5" ht="12.75">
      <c r="A984" s="6"/>
      <c r="B984" s="22"/>
      <c r="C984" s="20"/>
      <c r="D984" s="6"/>
      <c r="E984" s="28"/>
    </row>
    <row r="985" spans="1:5" ht="12.75">
      <c r="A985" s="6"/>
      <c r="B985" s="22"/>
      <c r="C985" s="20">
        <v>4130</v>
      </c>
      <c r="D985" s="6" t="s">
        <v>192</v>
      </c>
      <c r="E985" s="28">
        <v>8100</v>
      </c>
    </row>
    <row r="986" spans="1:5" ht="12.75">
      <c r="A986" s="2"/>
      <c r="B986" s="23"/>
      <c r="C986" s="32"/>
      <c r="D986" s="2"/>
      <c r="E986" s="26"/>
    </row>
    <row r="987" spans="1:5" ht="12.75">
      <c r="A987" s="6"/>
      <c r="B987" s="22"/>
      <c r="C987" s="20"/>
      <c r="D987" s="6"/>
      <c r="E987" s="28"/>
    </row>
    <row r="988" spans="1:5" ht="12.75">
      <c r="A988" s="6"/>
      <c r="B988" s="22"/>
      <c r="C988" s="20"/>
      <c r="D988" s="6"/>
      <c r="E988" s="28"/>
    </row>
    <row r="989" ht="12.75">
      <c r="D989" s="4" t="s">
        <v>282</v>
      </c>
    </row>
    <row r="990" ht="12.75">
      <c r="D990" s="4"/>
    </row>
    <row r="991" spans="1:5" ht="12.75">
      <c r="A991" s="16">
        <v>1</v>
      </c>
      <c r="B991" s="15" t="s">
        <v>30</v>
      </c>
      <c r="C991" s="16">
        <v>3</v>
      </c>
      <c r="D991" s="16">
        <v>4</v>
      </c>
      <c r="E991" s="15">
        <v>5</v>
      </c>
    </row>
    <row r="992" spans="1:5" ht="12.75">
      <c r="A992" s="6"/>
      <c r="B992" s="6"/>
      <c r="C992" s="20"/>
      <c r="D992" s="6"/>
      <c r="E992" s="28"/>
    </row>
    <row r="993" spans="1:5" ht="12.75">
      <c r="A993" t="s">
        <v>19</v>
      </c>
      <c r="B993" s="13" t="s">
        <v>256</v>
      </c>
      <c r="D993" t="s">
        <v>116</v>
      </c>
      <c r="E993" s="25">
        <f>SUM(E997,E999)</f>
        <v>251800</v>
      </c>
    </row>
    <row r="994" spans="1:4" ht="12.75">
      <c r="A994" s="6"/>
      <c r="B994" s="22"/>
      <c r="D994" t="s">
        <v>188</v>
      </c>
    </row>
    <row r="995" spans="1:5" ht="12.75">
      <c r="A995" s="2"/>
      <c r="B995" s="23"/>
      <c r="C995" s="32"/>
      <c r="D995" s="2"/>
      <c r="E995" s="26"/>
    </row>
    <row r="997" spans="3:5" ht="12.75">
      <c r="C997" s="4">
        <v>3110</v>
      </c>
      <c r="D997" t="s">
        <v>117</v>
      </c>
      <c r="E997" s="25">
        <v>216800</v>
      </c>
    </row>
    <row r="999" spans="3:5" ht="12.75">
      <c r="C999" s="4">
        <v>4110</v>
      </c>
      <c r="D999" t="s">
        <v>38</v>
      </c>
      <c r="E999" s="25">
        <v>35000</v>
      </c>
    </row>
    <row r="1000" spans="2:5" s="2" customFormat="1" ht="12.75">
      <c r="B1000" s="23"/>
      <c r="C1000" s="32"/>
      <c r="E1000" s="26"/>
    </row>
    <row r="1002" spans="1:5" ht="12.75">
      <c r="A1002" t="s">
        <v>19</v>
      </c>
      <c r="B1002" s="13" t="s">
        <v>257</v>
      </c>
      <c r="D1002" t="s">
        <v>165</v>
      </c>
      <c r="E1002" s="25">
        <f>SUM(E1005)</f>
        <v>6800</v>
      </c>
    </row>
    <row r="1003" spans="1:5" ht="12.75">
      <c r="A1003" s="2"/>
      <c r="B1003" s="23"/>
      <c r="C1003" s="32"/>
      <c r="D1003" s="2"/>
      <c r="E1003" s="26"/>
    </row>
    <row r="1005" spans="3:5" ht="12.75">
      <c r="C1005" s="4">
        <v>3110</v>
      </c>
      <c r="D1005" t="s">
        <v>117</v>
      </c>
      <c r="E1005" s="25">
        <v>6800</v>
      </c>
    </row>
    <row r="1006" spans="1:5" ht="12.75">
      <c r="A1006" s="2"/>
      <c r="B1006" s="23"/>
      <c r="C1006" s="32"/>
      <c r="D1006" s="2"/>
      <c r="E1006" s="26"/>
    </row>
    <row r="1008" spans="1:5" ht="12.75">
      <c r="A1008" t="s">
        <v>19</v>
      </c>
      <c r="B1008" s="13" t="s">
        <v>258</v>
      </c>
      <c r="D1008" t="s">
        <v>166</v>
      </c>
      <c r="E1008" s="25">
        <f>SUM(E1011,E1014,E1016,E1018,E1020,E1022,E1024,E1026,E1028)</f>
        <v>53300</v>
      </c>
    </row>
    <row r="1009" spans="1:5" ht="12.75">
      <c r="A1009" s="2"/>
      <c r="B1009" s="23"/>
      <c r="C1009" s="32"/>
      <c r="D1009" s="2"/>
      <c r="E1009" s="26"/>
    </row>
    <row r="1011" spans="3:5" ht="12.75">
      <c r="C1011" s="4">
        <v>3020</v>
      </c>
      <c r="D1011" t="s">
        <v>167</v>
      </c>
      <c r="E1011" s="25">
        <v>400</v>
      </c>
    </row>
    <row r="1012" spans="4:5" ht="12.75">
      <c r="D1012" t="s">
        <v>35</v>
      </c>
      <c r="E1012" s="25" t="s">
        <v>16</v>
      </c>
    </row>
    <row r="1014" spans="3:5" ht="12.75">
      <c r="C1014" s="4">
        <v>4010</v>
      </c>
      <c r="D1014" t="s">
        <v>36</v>
      </c>
      <c r="E1014" s="25">
        <v>33000</v>
      </c>
    </row>
    <row r="1016" spans="3:5" ht="12.75">
      <c r="C1016" s="4">
        <v>4040</v>
      </c>
      <c r="D1016" t="s">
        <v>37</v>
      </c>
      <c r="E1016" s="25">
        <v>4109</v>
      </c>
    </row>
    <row r="1018" spans="3:5" ht="12.75">
      <c r="C1018" s="4">
        <v>4110</v>
      </c>
      <c r="D1018" t="s">
        <v>38</v>
      </c>
      <c r="E1018" s="25">
        <v>6394</v>
      </c>
    </row>
    <row r="1020" spans="3:5" ht="12.75">
      <c r="C1020" s="4">
        <v>4120</v>
      </c>
      <c r="D1020" t="s">
        <v>39</v>
      </c>
      <c r="E1020" s="25">
        <v>917</v>
      </c>
    </row>
    <row r="1022" spans="3:5" ht="12.75">
      <c r="C1022" s="4">
        <v>4210</v>
      </c>
      <c r="D1022" t="s">
        <v>27</v>
      </c>
      <c r="E1022" s="25">
        <v>4100</v>
      </c>
    </row>
    <row r="1024" spans="3:5" ht="12.75">
      <c r="C1024" s="4">
        <v>4300</v>
      </c>
      <c r="D1024" t="s">
        <v>21</v>
      </c>
      <c r="E1024" s="25">
        <v>1000</v>
      </c>
    </row>
    <row r="1026" spans="3:5" ht="12.75">
      <c r="C1026" s="4">
        <v>4410</v>
      </c>
      <c r="D1026" t="s">
        <v>41</v>
      </c>
      <c r="E1026" s="25">
        <v>2000</v>
      </c>
    </row>
    <row r="1028" spans="3:5" ht="12.75">
      <c r="C1028" s="4">
        <v>4440</v>
      </c>
      <c r="D1028" t="s">
        <v>43</v>
      </c>
      <c r="E1028" s="25">
        <v>1380</v>
      </c>
    </row>
    <row r="1029" spans="1:5" ht="12.75">
      <c r="A1029" s="6"/>
      <c r="B1029" s="22"/>
      <c r="C1029" s="20"/>
      <c r="D1029" s="6" t="s">
        <v>44</v>
      </c>
      <c r="E1029" s="28"/>
    </row>
    <row r="1030" spans="1:5" ht="13.5" thickBot="1">
      <c r="A1030" s="5"/>
      <c r="B1030" s="21"/>
      <c r="C1030" s="30"/>
      <c r="D1030" s="5"/>
      <c r="E1030" s="27"/>
    </row>
    <row r="1031" spans="1:5" ht="13.5" thickTop="1">
      <c r="A1031" s="6"/>
      <c r="B1031" s="22"/>
      <c r="C1031" s="20"/>
      <c r="D1031" s="6"/>
      <c r="E1031" s="28"/>
    </row>
    <row r="1032" spans="1:5" ht="15">
      <c r="A1032" s="18" t="s">
        <v>305</v>
      </c>
      <c r="B1032" s="18" t="s">
        <v>136</v>
      </c>
      <c r="C1032" s="34"/>
      <c r="E1032" s="36">
        <f>SUM(E1035)</f>
        <v>19881</v>
      </c>
    </row>
    <row r="1033" spans="1:5" ht="15.75" thickBot="1">
      <c r="A1033" s="9"/>
      <c r="B1033" s="12"/>
      <c r="C1033" s="31"/>
      <c r="D1033" s="9"/>
      <c r="E1033" s="29"/>
    </row>
    <row r="1034" spans="1:5" ht="13.5" thickTop="1">
      <c r="A1034" s="6"/>
      <c r="B1034" s="22"/>
      <c r="C1034" s="20"/>
      <c r="D1034" s="6"/>
      <c r="E1034" s="28"/>
    </row>
    <row r="1035" spans="1:5" ht="12.75">
      <c r="A1035" s="6" t="s">
        <v>19</v>
      </c>
      <c r="B1035" s="22" t="s">
        <v>142</v>
      </c>
      <c r="C1035" s="20"/>
      <c r="D1035" s="6" t="s">
        <v>143</v>
      </c>
      <c r="E1035" s="28">
        <f>SUM(E1038)</f>
        <v>19881</v>
      </c>
    </row>
    <row r="1036" spans="1:5" ht="12.75">
      <c r="A1036" s="2"/>
      <c r="B1036" s="23"/>
      <c r="C1036" s="32"/>
      <c r="D1036" s="2"/>
      <c r="E1036" s="26"/>
    </row>
    <row r="1037" spans="1:5" ht="12.75">
      <c r="A1037" s="6"/>
      <c r="B1037" s="22"/>
      <c r="C1037" s="20"/>
      <c r="D1037" s="6"/>
      <c r="E1037" s="28"/>
    </row>
    <row r="1038" spans="1:5" ht="12.75">
      <c r="A1038" s="6"/>
      <c r="B1038" s="22"/>
      <c r="C1038" s="20">
        <v>4260</v>
      </c>
      <c r="D1038" s="6" t="s">
        <v>40</v>
      </c>
      <c r="E1038" s="28">
        <v>19881</v>
      </c>
    </row>
    <row r="1039" spans="1:5" ht="13.5" thickBot="1">
      <c r="A1039" s="58"/>
      <c r="B1039" s="59"/>
      <c r="C1039" s="60"/>
      <c r="D1039" s="58"/>
      <c r="E1039" s="61"/>
    </row>
    <row r="1040" spans="4:5" ht="20.25">
      <c r="D1040" s="1" t="s">
        <v>168</v>
      </c>
      <c r="E1040" s="56">
        <f>SUM(E951,E968,E978,E1032)</f>
        <v>388136</v>
      </c>
    </row>
    <row r="1041" spans="1:5" ht="13.5" thickBot="1">
      <c r="A1041" s="5"/>
      <c r="B1041" s="21"/>
      <c r="C1041" s="30"/>
      <c r="D1041" s="5"/>
      <c r="E1041" s="27"/>
    </row>
    <row r="1042" ht="13.5" thickTop="1"/>
    <row r="1045" ht="12.75">
      <c r="D1045" s="25"/>
    </row>
    <row r="1052" ht="19.5" customHeight="1"/>
    <row r="1063" spans="1:5" ht="12.75">
      <c r="A1063" s="6"/>
      <c r="B1063" s="22"/>
      <c r="C1063" s="20"/>
      <c r="D1063" s="20"/>
      <c r="E1063" s="28"/>
    </row>
    <row r="1064" spans="1:5" ht="12.75">
      <c r="A1064" s="6"/>
      <c r="B1064" s="22"/>
      <c r="C1064" s="20"/>
      <c r="D1064" s="20"/>
      <c r="E1064" s="28"/>
    </row>
    <row r="1065" spans="1:5" ht="12.75">
      <c r="A1065" s="6"/>
      <c r="B1065" s="22"/>
      <c r="C1065" s="20"/>
      <c r="D1065" s="20"/>
      <c r="E1065" s="28"/>
    </row>
    <row r="1066" spans="1:5" ht="12.75">
      <c r="A1066" s="6"/>
      <c r="B1066" s="22"/>
      <c r="C1066" s="20"/>
      <c r="D1066" s="6"/>
      <c r="E1066" s="28"/>
    </row>
    <row r="1067" spans="1:5" ht="12.75">
      <c r="A1067" s="16"/>
      <c r="B1067" s="15"/>
      <c r="C1067" s="16"/>
      <c r="D1067" s="16"/>
      <c r="E1067" s="15"/>
    </row>
  </sheetData>
  <printOptions/>
  <pageMargins left="0.3937007874015748" right="0" top="0.984251968503937" bottom="0.984251968503937" header="0.5118110236220472" footer="0.5118110236220472"/>
  <pageSetup horizontalDpi="240" verticalDpi="240" orientation="portrait" paperSize="9" r:id="rId1"/>
  <rowBreaks count="1" manualBreakCount="1">
    <brk id="105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OPTIMUS</dc:creator>
  <cp:keywords/>
  <dc:description/>
  <cp:lastModifiedBy>Optimus</cp:lastModifiedBy>
  <cp:lastPrinted>2004-03-31T07:54:57Z</cp:lastPrinted>
  <dcterms:created xsi:type="dcterms:W3CDTF">2000-11-04T10:54:41Z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