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2" sheetId="1" r:id="rId1"/>
    <sheet name="Arkusz3" sheetId="2" r:id="rId2"/>
  </sheets>
  <definedNames>
    <definedName name="_xlnm.Print_Area" localSheetId="0">'Arkusz2'!$A$1:$H$1045</definedName>
  </definedNames>
  <calcPr fullCalcOnLoad="1"/>
</workbook>
</file>

<file path=xl/sharedStrings.xml><?xml version="1.0" encoding="utf-8"?>
<sst xmlns="http://schemas.openxmlformats.org/spreadsheetml/2006/main" count="671" uniqueCount="326">
  <si>
    <t>Załącznik Nr 2</t>
  </si>
  <si>
    <t>DZIAŁ</t>
  </si>
  <si>
    <t>ROZDZIAŁ</t>
  </si>
  <si>
    <t>§</t>
  </si>
  <si>
    <t>WYSZCZEGÓLNIENIE</t>
  </si>
  <si>
    <t xml:space="preserve">DZIAŁ </t>
  </si>
  <si>
    <t xml:space="preserve">DZIAŁ  010 - </t>
  </si>
  <si>
    <t>ROLNICTWO  I  ŁOWIECTWO</t>
  </si>
  <si>
    <t xml:space="preserve"> ROZDZIAŁ -</t>
  </si>
  <si>
    <t>01003</t>
  </si>
  <si>
    <t xml:space="preserve"> </t>
  </si>
  <si>
    <t>Upowszechnianie doradztwa rolniczego</t>
  </si>
  <si>
    <t>Zakup usług pozostałych (dofinansowanie</t>
  </si>
  <si>
    <t xml:space="preserve">ROZDZIAŁ - </t>
  </si>
  <si>
    <t>01024</t>
  </si>
  <si>
    <t>Zakup usług pozostałych</t>
  </si>
  <si>
    <t>Pozostała działalność</t>
  </si>
  <si>
    <t xml:space="preserve">DZIAŁ 600 - </t>
  </si>
  <si>
    <t>TRANSPORT  I  ŁĄCZNOŚĆ</t>
  </si>
  <si>
    <t>60016</t>
  </si>
  <si>
    <t>Drogi publiczne gminne</t>
  </si>
  <si>
    <t>Zakup materiałów i wyposażenia</t>
  </si>
  <si>
    <t>Zakup usług remontowych</t>
  </si>
  <si>
    <t xml:space="preserve"> - 2 -</t>
  </si>
  <si>
    <t>2</t>
  </si>
  <si>
    <t>GOSPODARKA MIESZKANIOWA</t>
  </si>
  <si>
    <t>ROZDZIAŁ -</t>
  </si>
  <si>
    <t>70004</t>
  </si>
  <si>
    <t>Nagrody i wydatki osobowe nie zaliczone</t>
  </si>
  <si>
    <t>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</si>
  <si>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</si>
  <si>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</si>
  <si>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</si>
  <si>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</si>
  <si>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</si>
  <si>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Podróże służbowe krajowe</t>
  </si>
  <si>
    <t>Różne opłaty i składki</t>
  </si>
  <si>
    <t>Odpisy na zakładowy fundusz świadczeń</t>
  </si>
  <si>
    <t>socjalnych</t>
  </si>
  <si>
    <t>Opłaty na rzecz budżetu państwa</t>
  </si>
  <si>
    <t>70005</t>
  </si>
  <si>
    <t>Gospodarka gruntami i nieruchomościami</t>
  </si>
  <si>
    <t xml:space="preserve"> - 3 -</t>
  </si>
  <si>
    <t>Nagrody i wydatki osobowe nie zaliczone do</t>
  </si>
  <si>
    <t xml:space="preserve">Odpisy na zakładowy fundusz świadczeń </t>
  </si>
  <si>
    <t xml:space="preserve">DZIAŁ 710 - </t>
  </si>
  <si>
    <t>DZIAŁALNOŚĆ  USŁUGOWA</t>
  </si>
  <si>
    <t>71014</t>
  </si>
  <si>
    <t>Opracowania geodezyjne i kartograficzne</t>
  </si>
  <si>
    <t>Zakup usług pozostałych (usługi geodezyjne)</t>
  </si>
  <si>
    <t xml:space="preserve">DZIAŁ - 750 </t>
  </si>
  <si>
    <t>ADMINISTRACJA  PUBLICZNA</t>
  </si>
  <si>
    <t xml:space="preserve"> - 4 -</t>
  </si>
  <si>
    <t>75011</t>
  </si>
  <si>
    <t>Urzędy wojewódzkie</t>
  </si>
  <si>
    <t>75022</t>
  </si>
  <si>
    <t>Rady Gmin</t>
  </si>
  <si>
    <t>Różne wydatki na rzecz osób fizycznych</t>
  </si>
  <si>
    <t>75023</t>
  </si>
  <si>
    <t>Urzędy Gmin</t>
  </si>
  <si>
    <t xml:space="preserve"> - 5 -</t>
  </si>
  <si>
    <t>Różne wydatki na rzecz osób fizycznych:</t>
  </si>
  <si>
    <t xml:space="preserve">  - diety dla Przewodniczących jednostek</t>
  </si>
  <si>
    <t>Wydatki na zakupy inwestycyjne jednostek</t>
  </si>
  <si>
    <t>budżetowych</t>
  </si>
  <si>
    <t>75095</t>
  </si>
  <si>
    <t xml:space="preserve"> - 6 -</t>
  </si>
  <si>
    <t xml:space="preserve">URZĘDY NACZELNYCH ORGANÓW WŁADZY PAŃSTWOWEJ, </t>
  </si>
  <si>
    <t>KONTROLI I OCHRONY PRAWA ORAZ SĄDOWNICTWA</t>
  </si>
  <si>
    <t xml:space="preserve">DZIAŁ - 751 </t>
  </si>
  <si>
    <t>75101</t>
  </si>
  <si>
    <t>Urzędy naczelnych organów władzy państwowej,</t>
  </si>
  <si>
    <t>kontroli i ochrony prawa</t>
  </si>
  <si>
    <t xml:space="preserve">DZIAŁ - 754 </t>
  </si>
  <si>
    <t xml:space="preserve">BEZPIECZEŃSTWO PUBLICZNE   I  OCHRONA </t>
  </si>
  <si>
    <t>PRZECIWPOŻAROWA</t>
  </si>
  <si>
    <t>75412</t>
  </si>
  <si>
    <t>Ochotnicze Straże Pożarne</t>
  </si>
  <si>
    <t>75414</t>
  </si>
  <si>
    <t>Obrona Cywilna</t>
  </si>
  <si>
    <t xml:space="preserve">DZIAŁ 757 - </t>
  </si>
  <si>
    <t>OBSŁUGA DŁUGU PUBLICZNEGO</t>
  </si>
  <si>
    <t>75702</t>
  </si>
  <si>
    <t xml:space="preserve">Obsługa papierów wartościowych, kredytów </t>
  </si>
  <si>
    <t>i pożyczek jednostek samorządu terytorialnego</t>
  </si>
  <si>
    <t xml:space="preserve">DZIAŁ 758 - </t>
  </si>
  <si>
    <t>RÓŻNE ROZLICZENIA</t>
  </si>
  <si>
    <t>75818</t>
  </si>
  <si>
    <t>Rezerwy ogólne i celowe</t>
  </si>
  <si>
    <t>Rezerwy</t>
  </si>
  <si>
    <t>DZIAŁ 801 -</t>
  </si>
  <si>
    <t>OŚWIATA I WYCHOWANIE</t>
  </si>
  <si>
    <t>80101</t>
  </si>
  <si>
    <t>Szkoły Podstawowe</t>
  </si>
  <si>
    <t xml:space="preserve">Nagrody i wydatki osobowe nie zaliczone </t>
  </si>
  <si>
    <t>do wynagrodzeń:</t>
  </si>
  <si>
    <t xml:space="preserve">Wynagrodzenia osobowe pracowników </t>
  </si>
  <si>
    <t>Zakup leków i materiałów medycznych</t>
  </si>
  <si>
    <t>Zakup pomocy naukowych, dydaktycznych</t>
  </si>
  <si>
    <t>i książek</t>
  </si>
  <si>
    <t xml:space="preserve">ROZDZIAŁ -   </t>
  </si>
  <si>
    <t>80110</t>
  </si>
  <si>
    <t>Gimnazja</t>
  </si>
  <si>
    <t xml:space="preserve">DZIAŁ 851 - </t>
  </si>
  <si>
    <t>OCHRONA ZDROWIA</t>
  </si>
  <si>
    <t>85154</t>
  </si>
  <si>
    <t>Przeciwdziałanie alkoholizmowi</t>
  </si>
  <si>
    <t>Zakup materiałów  i wyposażenia</t>
  </si>
  <si>
    <t>80113</t>
  </si>
  <si>
    <t>Dowożenie uczniów do szkół</t>
  </si>
  <si>
    <t xml:space="preserve">DZIAŁ 853 - </t>
  </si>
  <si>
    <t>OPIEKA  SPOŁECZNA</t>
  </si>
  <si>
    <t>85314</t>
  </si>
  <si>
    <t>Zasiłki i pomoc w naturze oraz składki na</t>
  </si>
  <si>
    <t>Świadczenia społeczne</t>
  </si>
  <si>
    <t>Składki na ubezpieczenia zdrowotne</t>
  </si>
  <si>
    <t>85315</t>
  </si>
  <si>
    <t>Dodatki mieszkaniowe</t>
  </si>
  <si>
    <t>85316</t>
  </si>
  <si>
    <t>85319</t>
  </si>
  <si>
    <t>Ośrodki  pomocy społecznej</t>
  </si>
  <si>
    <t>Odpisy na zakładowy fundusz  świadczeń</t>
  </si>
  <si>
    <t>85328</t>
  </si>
  <si>
    <t>Usługi opiekuńcze i specjalistyczne usługi</t>
  </si>
  <si>
    <t>opiekuńcze</t>
  </si>
  <si>
    <t>DZIAŁ 854 -</t>
  </si>
  <si>
    <t>EDUKACYJNA OPIEKA WYCHOWAWCZA</t>
  </si>
  <si>
    <t>85401</t>
  </si>
  <si>
    <t>Świetlice szkolne</t>
  </si>
  <si>
    <t>85404</t>
  </si>
  <si>
    <t>Przedszkola</t>
  </si>
  <si>
    <t>Nagrody i wydatki osobowe nie zaliczane</t>
  </si>
  <si>
    <t>Zakup środków żywności</t>
  </si>
  <si>
    <t>Zakup pomocy naukowych,dydaktycznych</t>
  </si>
  <si>
    <t xml:space="preserve"> - 9 -</t>
  </si>
  <si>
    <t xml:space="preserve"> - 10 -</t>
  </si>
  <si>
    <t xml:space="preserve"> - 12 -</t>
  </si>
  <si>
    <t xml:space="preserve">DZIAŁ  900 - </t>
  </si>
  <si>
    <t>GOSPODARKA KOMUNALNA I OCHRONA ŚRODOWISKA</t>
  </si>
  <si>
    <t>90003</t>
  </si>
  <si>
    <t>Oczyszczanie miast i wsi</t>
  </si>
  <si>
    <t>do wynagrodzeń (ekwiwalent za odzież)</t>
  </si>
  <si>
    <t xml:space="preserve">  </t>
  </si>
  <si>
    <t xml:space="preserve"> - 13 -</t>
  </si>
  <si>
    <t>90013</t>
  </si>
  <si>
    <t>90015</t>
  </si>
  <si>
    <t>Oświetlenie ulic, placów i dróg</t>
  </si>
  <si>
    <t>90095</t>
  </si>
  <si>
    <t xml:space="preserve">DZIAŁ 921 - </t>
  </si>
  <si>
    <t>KULTURA I OCHRONA DZIEDZICTWA NARODOWEGO</t>
  </si>
  <si>
    <t>92109</t>
  </si>
  <si>
    <t>Domy i ośrodki kultury,  świetlice i kluby</t>
  </si>
  <si>
    <t>Biblioteki</t>
  </si>
  <si>
    <t>92120</t>
  </si>
  <si>
    <t>Ochrona i konserwacja zabytków</t>
  </si>
  <si>
    <t>DZIAŁ 926 -</t>
  </si>
  <si>
    <t>KULTURA FIZYCZNA I SPORT</t>
  </si>
  <si>
    <t>92605</t>
  </si>
  <si>
    <t>Zadania w zakresie kultury fizycznej i sportu</t>
  </si>
  <si>
    <t xml:space="preserve"> - 15 -</t>
  </si>
  <si>
    <t>WYDATKI  OGÓŁEM:</t>
  </si>
  <si>
    <t>Schroniska dla zwierząt</t>
  </si>
  <si>
    <t xml:space="preserve"> - 16 -</t>
  </si>
  <si>
    <t xml:space="preserve">PLAN  WYDATKÓW DOTACJI CELOWYCH NA ZADANIA </t>
  </si>
  <si>
    <t xml:space="preserve">          ZLECONE   GMINIE Z ZAKRESU ADMINISTRACJI </t>
  </si>
  <si>
    <t xml:space="preserve">ROZDZIAŁ </t>
  </si>
  <si>
    <t xml:space="preserve">Urzędy Wojewódzkie </t>
  </si>
  <si>
    <t>Zakup materiałów</t>
  </si>
  <si>
    <t xml:space="preserve">DZIAŁ 751 - </t>
  </si>
  <si>
    <t>URZĘDY NACZELNYCH ORGANÓW WŁADZY PAŃSTWOWEJ,</t>
  </si>
  <si>
    <t>OPIEKA SPOŁECZNA</t>
  </si>
  <si>
    <t>Zasiłki rodzinne, pielęgnacyjne i wychowawcze</t>
  </si>
  <si>
    <t>Ośrodki pomocy społecznej</t>
  </si>
  <si>
    <t xml:space="preserve">Nagrody i wydatki osobowe nie zaliczane </t>
  </si>
  <si>
    <t>DOTACJE  OGÓŁEM:</t>
  </si>
  <si>
    <t xml:space="preserve"> - 17 -</t>
  </si>
  <si>
    <t xml:space="preserve"> - 18 -</t>
  </si>
  <si>
    <t>92116</t>
  </si>
  <si>
    <t xml:space="preserve">( w tym zakup produktów na pokazy </t>
  </si>
  <si>
    <t xml:space="preserve">w tym: </t>
  </si>
  <si>
    <t>Odsetki i dyskonto od krajowych skarbowych</t>
  </si>
  <si>
    <t>papierów wartościowych oraz pożyczek i kredytów</t>
  </si>
  <si>
    <t xml:space="preserve">Zakup usług remontowych </t>
  </si>
  <si>
    <t>85395</t>
  </si>
  <si>
    <t>( Stowarzyszenie Niepełnosprawnych )</t>
  </si>
  <si>
    <t xml:space="preserve"> ADMINISTRACJA PUBLICZNA</t>
  </si>
  <si>
    <t>DZIAŁ  750 - ADMINISTRACJA PUBLICZNA</t>
  </si>
  <si>
    <t>do wynagrodzeń ( ekwiwalent za odzież )</t>
  </si>
  <si>
    <t xml:space="preserve">   4 etaty administracja )</t>
  </si>
  <si>
    <t>wynagrodzeń ( ekwiwalent za odzież )</t>
  </si>
  <si>
    <t>01030</t>
  </si>
  <si>
    <t>Izby Rolnicze</t>
  </si>
  <si>
    <t>w tym:</t>
  </si>
  <si>
    <t>85313</t>
  </si>
  <si>
    <t xml:space="preserve">Składki na ubezpieczenia zdrowotne opłacane za </t>
  </si>
  <si>
    <t>społecznej</t>
  </si>
  <si>
    <r>
      <t>osoby pobierające niektóre świadczenia z pomocy</t>
    </r>
    <r>
      <rPr>
        <b/>
        <sz val="11"/>
        <rFont val="Arial CE"/>
        <family val="2"/>
      </rPr>
      <t xml:space="preserve"> </t>
    </r>
  </si>
  <si>
    <t>Zakup usług zdrowotnych</t>
  </si>
  <si>
    <t>Wynagrodzenia osobowe pracowników ( 1- etat )</t>
  </si>
  <si>
    <t xml:space="preserve">Podróże służbowe krajowe </t>
  </si>
  <si>
    <t xml:space="preserve"> ( 1- etat )</t>
  </si>
  <si>
    <t xml:space="preserve">ubezpieczenia społeczne </t>
  </si>
  <si>
    <t>Składki na ubezpieczenia zdrowotne opłacane</t>
  </si>
  <si>
    <t>za osoby pobierające niektóre świadczenia z</t>
  </si>
  <si>
    <t>pomocy społecznej</t>
  </si>
  <si>
    <t xml:space="preserve">Składki na ubezpieczenia zdrowotne </t>
  </si>
  <si>
    <t xml:space="preserve">Zakup pomocy naukowych, dydaktycznych </t>
  </si>
  <si>
    <t xml:space="preserve"> i książek</t>
  </si>
  <si>
    <t>Wynagrodzenia osobowe pracowników ( 2 etaty )</t>
  </si>
  <si>
    <t>( diety dla radnych )</t>
  </si>
  <si>
    <t>( pracownicy publiczni i interwencyjni )</t>
  </si>
  <si>
    <t>( ekwiwalent za udział w akcji gaszenia pożarów )</t>
  </si>
  <si>
    <t>Zasiłki rodzinne,  pielęgnacyjne i wychowawcze</t>
  </si>
  <si>
    <t>( 2 etaty - oczyszczanie ścieków )</t>
  </si>
  <si>
    <t xml:space="preserve"> - 11 -</t>
  </si>
  <si>
    <t xml:space="preserve"> - remont ulic - 10.000,-</t>
  </si>
  <si>
    <t>ROZDZIAŁ-</t>
  </si>
  <si>
    <t>75814</t>
  </si>
  <si>
    <t>Różne rozliczenia finansowe</t>
  </si>
  <si>
    <t xml:space="preserve">Zakup usług pozostałych </t>
  </si>
  <si>
    <t xml:space="preserve"> - w tym dożywianie uczniów - 30.000,-</t>
  </si>
  <si>
    <t>DZIAŁ 900</t>
  </si>
  <si>
    <t xml:space="preserve"> - GOSPODARKA KOMUNALNA I OCHRONA ŚRODOWISKA</t>
  </si>
  <si>
    <t xml:space="preserve">Zakup energii </t>
  </si>
  <si>
    <t>01095</t>
  </si>
  <si>
    <t>DZIAŁ 700 -</t>
  </si>
  <si>
    <t xml:space="preserve">w tym: opłaty za wyłączenie gruntów z produkcji </t>
  </si>
  <si>
    <t>w tym: 5 000,- (zakup nagród i pucharów)</t>
  </si>
  <si>
    <t xml:space="preserve">85495 </t>
  </si>
  <si>
    <t xml:space="preserve">                              RZĄDOWEJ NA 2003 ROK</t>
  </si>
  <si>
    <t>PLAN NA 2003rok(w zł)</t>
  </si>
  <si>
    <t>( palacze - 5 etatów )</t>
  </si>
  <si>
    <t xml:space="preserve">rolnej </t>
  </si>
  <si>
    <t>Wydatki inwestycyjne jednostek budżetowych</t>
  </si>
  <si>
    <t xml:space="preserve"> - adaptacja budynku po byłej szkole Zielnowo</t>
  </si>
  <si>
    <t xml:space="preserve">    pomocniczych - 30.240,-</t>
  </si>
  <si>
    <t>( 25 etatów )</t>
  </si>
  <si>
    <t xml:space="preserve"> - składka na Związek Gmin Wiejskich - 691zł</t>
  </si>
  <si>
    <t>kulinarne - KGW - 1 000zł )</t>
  </si>
  <si>
    <t xml:space="preserve">budżetowych </t>
  </si>
  <si>
    <t xml:space="preserve"> - opracowanie dokumentacji - kanaliza </t>
  </si>
  <si>
    <t xml:space="preserve"> ( 4 etaty )</t>
  </si>
  <si>
    <t xml:space="preserve"> - bieżące utrzymanie "PELIKANA" - 10 000,-</t>
  </si>
  <si>
    <t>w tym brydż - 1 000,-</t>
  </si>
  <si>
    <t xml:space="preserve"> - 7 -</t>
  </si>
  <si>
    <t xml:space="preserve"> - 8 -</t>
  </si>
  <si>
    <t xml:space="preserve"> - 14 -</t>
  </si>
  <si>
    <t xml:space="preserve">do wynagrodzeń </t>
  </si>
  <si>
    <t xml:space="preserve"> - dodatki mieszkaniowe -       180,- zł.</t>
  </si>
  <si>
    <t xml:space="preserve"> - opracowanie dokumentacji technicznej budowy</t>
  </si>
  <si>
    <t xml:space="preserve"> - Stowarzyszenie - Bractwo Rycerskie Zamku</t>
  </si>
  <si>
    <t>ROZDZIAŁ  -</t>
  </si>
  <si>
    <t>80195</t>
  </si>
  <si>
    <t>Utrzymanie Szkoły Podstawowej w Szumiłowie</t>
  </si>
  <si>
    <t>i Zielnowie</t>
  </si>
  <si>
    <t xml:space="preserve"> - konserwacja rowów gminnych</t>
  </si>
  <si>
    <t xml:space="preserve">   SADY - TYSIĄCLECIA - 4 000,-zł.</t>
  </si>
  <si>
    <t xml:space="preserve"> - OSP Radzyń  -  18.000,-</t>
  </si>
  <si>
    <t xml:space="preserve"> - OSP Rywałd   -   9.000,-</t>
  </si>
  <si>
    <t>budżetowych ( świetlica Zakrzewo)</t>
  </si>
  <si>
    <t xml:space="preserve"> - modernizacja zagospodarowania terenu chodnika</t>
  </si>
  <si>
    <t xml:space="preserve"> ( Świetlica Rywałd)</t>
  </si>
  <si>
    <t>budżetowych (zakup pieca c.o.)</t>
  </si>
  <si>
    <t xml:space="preserve">Kary i odszkodowania wypłacane na rzecz osób </t>
  </si>
  <si>
    <t>prawnych i innych jednostek organizacyjnych</t>
  </si>
  <si>
    <t>Koszty postępowania sądowego i prokuratorskiego</t>
  </si>
  <si>
    <t>Kary i odszkodowania wypłacane na rzecz osób</t>
  </si>
  <si>
    <t xml:space="preserve">   przy ul. Plac Tow. Jaszczurczego - 20.016,-</t>
  </si>
  <si>
    <t xml:space="preserve"> - modernizacja pomostu Kneblowo  - 24.514,-</t>
  </si>
  <si>
    <t>Dotacja celowa z budżetu na finansowanie</t>
  </si>
  <si>
    <t>lub dofinansowanie zadań zleconych do realizacji</t>
  </si>
  <si>
    <t>stowarzyszeniom</t>
  </si>
  <si>
    <t xml:space="preserve"> - dodatki wiejskie         - 72.032,-</t>
  </si>
  <si>
    <t xml:space="preserve"> - dodatki mieszkaniowe -  6.660,-</t>
  </si>
  <si>
    <t xml:space="preserve"> - fundusz zdrowotny     -  3.195,-</t>
  </si>
  <si>
    <t>(  40,3 etatów nauczycieli, 14 etatów obsługi,</t>
  </si>
  <si>
    <t>Dotacja celowa z budżetu na finansowanie lub</t>
  </si>
  <si>
    <t xml:space="preserve">dofinansowanie zadań zleconych do realizacji </t>
  </si>
  <si>
    <t>pozostałym jednostkom nie zaliczanych do</t>
  </si>
  <si>
    <t>sektora finansów publicznych</t>
  </si>
  <si>
    <t xml:space="preserve"> - dodatki mieszkaniowe -  1.680,-</t>
  </si>
  <si>
    <t xml:space="preserve"> - dodatki wiejskie          - 22.500,-</t>
  </si>
  <si>
    <t xml:space="preserve"> - fundusz zdrowotny      -   1.220,-</t>
  </si>
  <si>
    <t>Wynagrodzenia osobowe pracowników (13,7etatu)</t>
  </si>
  <si>
    <t>budżetowych (zakup kserokopiarki)</t>
  </si>
  <si>
    <t>w tym zwrot za bilety miesięczne - 3 000,-</t>
  </si>
  <si>
    <t>80146</t>
  </si>
  <si>
    <t>Dokształcanie i doskonalenie nauczycieli</t>
  </si>
  <si>
    <t>(7 osób)</t>
  </si>
  <si>
    <t>dofinansowanie zadań zleconych do realizacji</t>
  </si>
  <si>
    <t xml:space="preserve"> - dodatek wiejski           -     1.008,- zł.</t>
  </si>
  <si>
    <t>( 6 etatów obsługi )</t>
  </si>
  <si>
    <t xml:space="preserve"> - dodatki wiejskie           - 9.276,-</t>
  </si>
  <si>
    <t xml:space="preserve"> - dodatki mieszkaniowe  -    900,-</t>
  </si>
  <si>
    <t xml:space="preserve"> - fundusz zdrowotny       -    424,-</t>
  </si>
  <si>
    <t xml:space="preserve">  - 5 - etatów nauczycieli -142.840,-</t>
  </si>
  <si>
    <t xml:space="preserve">  - 2 - etaty obsługi         -  24.640,- </t>
  </si>
  <si>
    <t>85446</t>
  </si>
  <si>
    <t>( wodociągi  - 4 etaty )</t>
  </si>
  <si>
    <t xml:space="preserve"> - zakup samochodu                      - 15 000,- zł.</t>
  </si>
  <si>
    <t xml:space="preserve">   Gminnej Stacji uzdatniania wody - 40 000,- zł.</t>
  </si>
  <si>
    <t>pozostałym jednostkom nie zaliczanym do</t>
  </si>
  <si>
    <t xml:space="preserve"> - konserwacja zabytków</t>
  </si>
  <si>
    <t xml:space="preserve">   Radzyńskiego </t>
  </si>
  <si>
    <t xml:space="preserve"> - 19 -</t>
  </si>
  <si>
    <t>budżetowych - zakup samochodu OSP Rywałd</t>
  </si>
  <si>
    <t>( w tym :  - świetlice wiejskie 2.500,- )</t>
  </si>
  <si>
    <t xml:space="preserve"> ( w tym: świetlice wiejskie 2.500,-)</t>
  </si>
  <si>
    <t xml:space="preserve"> ( w tym: 1.500,- zł.- Miejsko-Gminny Zarząd OSP)</t>
  </si>
  <si>
    <t>PLAN NA 2003r.</t>
  </si>
  <si>
    <t xml:space="preserve"> ( w zł. )</t>
  </si>
  <si>
    <t>Przysiek)</t>
  </si>
  <si>
    <t xml:space="preserve">pracownika  d / s doradztwa rolniczego </t>
  </si>
  <si>
    <t>rolniczych i spożywczych</t>
  </si>
  <si>
    <t xml:space="preserve">Kontrola jakości gleb, roślin, produktów </t>
  </si>
  <si>
    <t xml:space="preserve">Wpłaty gmin na rzecz Izb Rolniczych </t>
  </si>
  <si>
    <t>z podatku rolnego</t>
  </si>
  <si>
    <t xml:space="preserve">w wysokości 2 % uzyskanych wpływów </t>
  </si>
  <si>
    <t xml:space="preserve">Różne jednostki obsługi gospodarki </t>
  </si>
  <si>
    <t>mieszkaniowej</t>
  </si>
  <si>
    <t>(w tym wycena nieruchomości - 4 000,-zł.)</t>
  </si>
  <si>
    <t>PLAN WYDATKÓW</t>
  </si>
  <si>
    <t>do uchwały Nr IV/25/2003</t>
  </si>
  <si>
    <t>Rady Miejskiej</t>
  </si>
  <si>
    <t>Radzynia Chełmińskiego</t>
  </si>
  <si>
    <t>z dnia 22 marca 2003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</si>
</sst>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_ ;\-#,##0\ "/>
  </numFmts>
  <fonts count="6">
    <font>
      <sz val="10"/>
      <name val="Arial CE"/>
      <family val="0"/>
    </font>
    <font>
      <b/>
      <i/>
      <u val="single"/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u val="singleAccounting"/>
      <sz val="16"/>
      <name val="Arial CE"/>
      <family val="2"/>
    </font>
    <font>
      <b/>
      <i/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3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 horizontal="left"/>
    </xf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41" fontId="0" fillId="0" borderId="5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41" fontId="3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1" fontId="2" fillId="0" borderId="0" xfId="0" applyNumberFormat="1" applyFon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4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10.125" style="13" customWidth="1"/>
    <col min="3" max="3" width="6.25390625" style="4" customWidth="1"/>
    <col min="4" max="4" width="42.375" style="0" customWidth="1"/>
    <col min="5" max="5" width="24.125" style="25" customWidth="1"/>
    <col min="6" max="6" width="12.75390625" style="0" customWidth="1"/>
    <col min="7" max="7" width="6.375" style="0" customWidth="1"/>
  </cols>
  <sheetData>
    <row r="1" spans="5:6" ht="12.75">
      <c r="E1" s="90" t="s">
        <v>0</v>
      </c>
      <c r="F1" s="25" t="s">
        <v>10</v>
      </c>
    </row>
    <row r="2" ht="12.75">
      <c r="E2" s="90" t="s">
        <v>322</v>
      </c>
    </row>
    <row r="3" ht="12.75">
      <c r="E3" s="90" t="s">
        <v>323</v>
      </c>
    </row>
    <row r="4" ht="12.75">
      <c r="E4" s="90" t="s">
        <v>324</v>
      </c>
    </row>
    <row r="5" ht="12.75">
      <c r="E5" s="90" t="s">
        <v>325</v>
      </c>
    </row>
    <row r="7" ht="19.5" customHeight="1">
      <c r="D7" s="1" t="s">
        <v>321</v>
      </c>
    </row>
    <row r="8" spans="1:5" ht="13.5" thickBot="1">
      <c r="A8" s="5"/>
      <c r="B8" s="21"/>
      <c r="C8" s="30"/>
      <c r="D8" s="5"/>
      <c r="E8" s="54"/>
    </row>
    <row r="9" spans="1:5" ht="13.5" thickTop="1">
      <c r="A9" s="6"/>
      <c r="B9" s="22"/>
      <c r="C9" s="20"/>
      <c r="D9" s="6"/>
      <c r="E9" s="28"/>
    </row>
    <row r="10" spans="1:7" ht="12.75">
      <c r="A10" s="3" t="s">
        <v>5</v>
      </c>
      <c r="B10" s="10" t="s">
        <v>2</v>
      </c>
      <c r="C10" s="3" t="s">
        <v>3</v>
      </c>
      <c r="D10" s="3" t="s">
        <v>4</v>
      </c>
      <c r="E10" s="55" t="s">
        <v>309</v>
      </c>
      <c r="F10" s="3" t="s">
        <v>10</v>
      </c>
      <c r="G10" s="3" t="s">
        <v>10</v>
      </c>
    </row>
    <row r="11" spans="1:5" ht="13.5" thickBot="1">
      <c r="A11" s="5"/>
      <c r="B11" s="21"/>
      <c r="C11" s="30"/>
      <c r="D11" s="5"/>
      <c r="E11" s="89" t="s">
        <v>310</v>
      </c>
    </row>
    <row r="12" spans="1:5" ht="13.5" thickTop="1">
      <c r="A12" s="7">
        <v>1</v>
      </c>
      <c r="B12" s="11">
        <v>2</v>
      </c>
      <c r="C12" s="7">
        <v>3</v>
      </c>
      <c r="D12" s="7">
        <v>4</v>
      </c>
      <c r="E12" s="11">
        <v>5</v>
      </c>
    </row>
    <row r="14" spans="1:5" ht="15">
      <c r="A14" s="18" t="s">
        <v>6</v>
      </c>
      <c r="B14" s="19" t="s">
        <v>7</v>
      </c>
      <c r="C14" s="34"/>
      <c r="D14" s="18"/>
      <c r="E14" s="36">
        <f>SUM(E17,E25,E32,E40)</f>
        <v>42280</v>
      </c>
    </row>
    <row r="15" spans="1:5" ht="12.75" customHeight="1" thickBot="1">
      <c r="A15" s="9"/>
      <c r="B15" s="12"/>
      <c r="C15" s="31"/>
      <c r="D15" s="9"/>
      <c r="E15" s="29"/>
    </row>
    <row r="16" ht="13.5" thickTop="1"/>
    <row r="17" spans="1:5" ht="12.75">
      <c r="A17" t="s">
        <v>8</v>
      </c>
      <c r="B17" s="13" t="s">
        <v>9</v>
      </c>
      <c r="C17" s="4" t="s">
        <v>10</v>
      </c>
      <c r="D17" t="s">
        <v>11</v>
      </c>
      <c r="E17" s="25">
        <f>SUM(E20)</f>
        <v>480</v>
      </c>
    </row>
    <row r="18" spans="1:5" ht="12.75">
      <c r="A18" s="2"/>
      <c r="B18" s="23"/>
      <c r="C18" s="32"/>
      <c r="D18" s="2"/>
      <c r="E18" s="26"/>
    </row>
    <row r="20" spans="3:5" ht="12.75">
      <c r="C20" s="4">
        <v>4300</v>
      </c>
      <c r="D20" t="s">
        <v>12</v>
      </c>
      <c r="E20" s="25">
        <v>480</v>
      </c>
    </row>
    <row r="21" ht="12.75">
      <c r="D21" t="s">
        <v>312</v>
      </c>
    </row>
    <row r="22" ht="12.75">
      <c r="D22" t="s">
        <v>311</v>
      </c>
    </row>
    <row r="23" spans="1:5" ht="12.75">
      <c r="A23" s="2"/>
      <c r="B23" s="23"/>
      <c r="C23" s="32"/>
      <c r="D23" s="2"/>
      <c r="E23" s="26"/>
    </row>
    <row r="25" spans="1:5" ht="12.75">
      <c r="A25" t="s">
        <v>13</v>
      </c>
      <c r="B25" s="13" t="s">
        <v>14</v>
      </c>
      <c r="D25" t="s">
        <v>314</v>
      </c>
      <c r="E25" s="25">
        <f>SUM(E29)</f>
        <v>2500</v>
      </c>
    </row>
    <row r="26" ht="12.75">
      <c r="D26" t="s">
        <v>313</v>
      </c>
    </row>
    <row r="27" spans="1:5" ht="12.75">
      <c r="A27" s="2"/>
      <c r="B27" s="23"/>
      <c r="C27" s="32"/>
      <c r="D27" s="2"/>
      <c r="E27" s="26"/>
    </row>
    <row r="29" spans="3:5" ht="12.75">
      <c r="C29" s="4">
        <v>4300</v>
      </c>
      <c r="D29" t="s">
        <v>15</v>
      </c>
      <c r="E29" s="25">
        <v>2500</v>
      </c>
    </row>
    <row r="30" spans="1:5" ht="12.75">
      <c r="A30" s="2"/>
      <c r="B30" s="23"/>
      <c r="C30" s="32"/>
      <c r="D30" s="2"/>
      <c r="E30" s="26"/>
    </row>
    <row r="31" spans="1:5" ht="12.75">
      <c r="A31" s="6"/>
      <c r="B31" s="22"/>
      <c r="C31" s="20"/>
      <c r="D31" s="6"/>
      <c r="E31" s="28"/>
    </row>
    <row r="32" spans="1:5" ht="12.75">
      <c r="A32" s="6" t="s">
        <v>13</v>
      </c>
      <c r="B32" s="22" t="s">
        <v>190</v>
      </c>
      <c r="C32" s="20"/>
      <c r="D32" s="6" t="s">
        <v>191</v>
      </c>
      <c r="E32" s="28">
        <f>SUM(E35)</f>
        <v>14300</v>
      </c>
    </row>
    <row r="33" spans="2:5" s="2" customFormat="1" ht="12.75">
      <c r="B33" s="23"/>
      <c r="C33" s="32"/>
      <c r="E33" s="26"/>
    </row>
    <row r="34" spans="1:5" ht="12.75">
      <c r="A34" s="6"/>
      <c r="B34" s="22"/>
      <c r="C34" s="20"/>
      <c r="D34" s="6"/>
      <c r="E34" s="28"/>
    </row>
    <row r="35" spans="1:5" ht="12.75">
      <c r="A35" s="6"/>
      <c r="B35" s="22"/>
      <c r="C35" s="20">
        <v>2850</v>
      </c>
      <c r="D35" s="6" t="s">
        <v>315</v>
      </c>
      <c r="E35" s="28">
        <v>14300</v>
      </c>
    </row>
    <row r="36" spans="1:5" ht="12.75">
      <c r="A36" s="6"/>
      <c r="B36" s="22"/>
      <c r="C36" s="20"/>
      <c r="D36" s="6" t="s">
        <v>317</v>
      </c>
      <c r="E36" s="28"/>
    </row>
    <row r="37" spans="1:5" ht="12.75">
      <c r="A37" s="6"/>
      <c r="B37" s="22"/>
      <c r="C37" s="20"/>
      <c r="D37" s="6" t="s">
        <v>316</v>
      </c>
      <c r="E37" s="28"/>
    </row>
    <row r="38" spans="1:5" ht="12.75">
      <c r="A38" s="2"/>
      <c r="B38" s="23"/>
      <c r="C38" s="32"/>
      <c r="D38" s="2"/>
      <c r="E38" s="26"/>
    </row>
    <row r="39" spans="1:5" ht="12.75">
      <c r="A39" s="6"/>
      <c r="B39" s="22"/>
      <c r="C39" s="20"/>
      <c r="D39" s="6"/>
      <c r="E39" s="28"/>
    </row>
    <row r="40" spans="1:5" ht="12.75">
      <c r="A40" s="6" t="s">
        <v>26</v>
      </c>
      <c r="B40" s="22" t="s">
        <v>224</v>
      </c>
      <c r="C40" s="20"/>
      <c r="D40" s="6" t="s">
        <v>16</v>
      </c>
      <c r="E40" s="28">
        <f>SUM(E43)</f>
        <v>25000</v>
      </c>
    </row>
    <row r="41" spans="1:5" ht="12.75">
      <c r="A41" s="2"/>
      <c r="B41" s="23"/>
      <c r="C41" s="32"/>
      <c r="D41" s="2"/>
      <c r="E41" s="26"/>
    </row>
    <row r="42" spans="1:5" ht="12.75">
      <c r="A42" s="6"/>
      <c r="B42" s="22"/>
      <c r="C42" s="20"/>
      <c r="D42" s="6"/>
      <c r="E42" s="28"/>
    </row>
    <row r="43" spans="1:5" ht="12.75">
      <c r="A43" s="6"/>
      <c r="B43" s="22"/>
      <c r="C43" s="20">
        <v>4300</v>
      </c>
      <c r="D43" s="6" t="s">
        <v>15</v>
      </c>
      <c r="E43" s="28">
        <v>25000</v>
      </c>
    </row>
    <row r="44" spans="1:5" ht="12.75">
      <c r="A44" s="6"/>
      <c r="B44" s="22"/>
      <c r="C44" s="20"/>
      <c r="D44" s="6" t="s">
        <v>255</v>
      </c>
      <c r="E44" s="28"/>
    </row>
    <row r="45" spans="2:5" s="5" customFormat="1" ht="13.5" thickBot="1">
      <c r="B45" s="21"/>
      <c r="C45" s="30"/>
      <c r="E45" s="27"/>
    </row>
    <row r="46" ht="13.5" thickTop="1"/>
    <row r="47" spans="1:5" ht="15">
      <c r="A47" s="8" t="s">
        <v>17</v>
      </c>
      <c r="B47" s="14" t="s">
        <v>18</v>
      </c>
      <c r="C47" s="33"/>
      <c r="D47" s="8"/>
      <c r="E47" s="35">
        <f>SUM(E50)</f>
        <v>70000</v>
      </c>
    </row>
    <row r="48" spans="1:5" ht="13.5" thickBot="1">
      <c r="A48" s="5"/>
      <c r="B48" s="21"/>
      <c r="C48" s="30"/>
      <c r="D48" s="5"/>
      <c r="E48" s="27"/>
    </row>
    <row r="49" ht="13.5" thickTop="1"/>
    <row r="50" spans="1:5" ht="12.75">
      <c r="A50" t="s">
        <v>13</v>
      </c>
      <c r="B50" s="13" t="s">
        <v>19</v>
      </c>
      <c r="D50" t="s">
        <v>20</v>
      </c>
      <c r="E50" s="25">
        <f>SUM(,E53)</f>
        <v>70000</v>
      </c>
    </row>
    <row r="51" spans="2:5" s="2" customFormat="1" ht="12.75">
      <c r="B51" s="23"/>
      <c r="C51" s="32"/>
      <c r="E51" s="26"/>
    </row>
    <row r="53" spans="3:5" ht="12.75">
      <c r="C53" s="4">
        <v>4270</v>
      </c>
      <c r="D53" t="s">
        <v>22</v>
      </c>
      <c r="E53" s="25">
        <v>70000</v>
      </c>
    </row>
    <row r="54" spans="1:5" ht="12.75">
      <c r="A54" s="2"/>
      <c r="B54" s="23"/>
      <c r="C54" s="32"/>
      <c r="D54" s="2"/>
      <c r="E54" s="26"/>
    </row>
    <row r="55" spans="1:5" ht="12.75">
      <c r="A55" s="6"/>
      <c r="B55" s="22"/>
      <c r="C55" s="20"/>
      <c r="D55" s="6"/>
      <c r="E55" s="28"/>
    </row>
    <row r="56" spans="1:5" ht="12.75">
      <c r="A56" s="6"/>
      <c r="B56" s="22"/>
      <c r="C56" s="20"/>
      <c r="D56" s="4" t="s">
        <v>23</v>
      </c>
      <c r="E56" s="28"/>
    </row>
    <row r="57" spans="1:5" ht="12.75">
      <c r="A57" s="2"/>
      <c r="B57" s="23"/>
      <c r="C57" s="32"/>
      <c r="D57" s="2"/>
      <c r="E57" s="26"/>
    </row>
    <row r="58" spans="1:5" ht="12.75">
      <c r="A58" s="16">
        <v>1</v>
      </c>
      <c r="B58" s="15" t="s">
        <v>24</v>
      </c>
      <c r="C58" s="16">
        <v>3</v>
      </c>
      <c r="D58" s="16">
        <v>4</v>
      </c>
      <c r="E58" s="58">
        <v>5</v>
      </c>
    </row>
    <row r="59" spans="1:5" ht="12.75">
      <c r="A59" s="20"/>
      <c r="B59" s="40"/>
      <c r="C59" s="20"/>
      <c r="D59" s="20"/>
      <c r="E59" s="78"/>
    </row>
    <row r="60" spans="1:5" s="6" customFormat="1" ht="15">
      <c r="A60" s="8" t="s">
        <v>225</v>
      </c>
      <c r="B60" s="14" t="s">
        <v>25</v>
      </c>
      <c r="C60" s="33"/>
      <c r="D60" s="8"/>
      <c r="E60" s="35">
        <f>SUM(E63,E100)</f>
        <v>492080</v>
      </c>
    </row>
    <row r="61" spans="1:5" ht="13.5" thickBot="1">
      <c r="A61" s="5"/>
      <c r="B61" s="21"/>
      <c r="C61" s="30"/>
      <c r="D61" s="5"/>
      <c r="E61" s="27"/>
    </row>
    <row r="62" ht="13.5" thickTop="1"/>
    <row r="63" spans="1:5" ht="12.75">
      <c r="A63" t="s">
        <v>26</v>
      </c>
      <c r="B63" s="13" t="s">
        <v>27</v>
      </c>
      <c r="D63" t="s">
        <v>318</v>
      </c>
      <c r="E63" s="25">
        <f>SUM(E67,E70,E73,E75,E77,E79,E81,E83,E85,E87,E89,E91,E94,E96)</f>
        <v>381380</v>
      </c>
    </row>
    <row r="64" ht="12.75">
      <c r="D64" t="s">
        <v>319</v>
      </c>
    </row>
    <row r="65" spans="1:5" ht="12.75">
      <c r="A65" s="2"/>
      <c r="B65" s="23"/>
      <c r="C65" s="32"/>
      <c r="D65" s="2"/>
      <c r="E65" s="26"/>
    </row>
    <row r="66" spans="1:5" ht="12.75">
      <c r="A66" s="6"/>
      <c r="B66" s="22"/>
      <c r="C66" s="20"/>
      <c r="D66" s="6"/>
      <c r="E66" s="28"/>
    </row>
    <row r="67" spans="3:5" ht="12.75">
      <c r="C67" s="4">
        <v>3020</v>
      </c>
      <c r="D67" t="s">
        <v>28</v>
      </c>
      <c r="E67" s="25">
        <v>1000</v>
      </c>
    </row>
    <row r="68" ht="12.75">
      <c r="D68" t="s">
        <v>141</v>
      </c>
    </row>
    <row r="70" spans="3:5" ht="12.75">
      <c r="C70" s="4">
        <v>4010</v>
      </c>
      <c r="D70" t="s">
        <v>30</v>
      </c>
      <c r="E70" s="25">
        <v>95690</v>
      </c>
    </row>
    <row r="71" ht="12.75">
      <c r="D71" t="s">
        <v>231</v>
      </c>
    </row>
    <row r="73" spans="3:5" ht="12.75">
      <c r="C73" s="4">
        <v>4040</v>
      </c>
      <c r="D73" t="s">
        <v>31</v>
      </c>
      <c r="E73" s="25">
        <v>7449</v>
      </c>
    </row>
    <row r="75" spans="3:5" ht="12.75">
      <c r="C75" s="4">
        <v>4110</v>
      </c>
      <c r="D75" t="s">
        <v>32</v>
      </c>
      <c r="E75" s="25">
        <v>17771</v>
      </c>
    </row>
    <row r="77" spans="3:5" ht="12.75">
      <c r="C77" s="4">
        <v>4120</v>
      </c>
      <c r="D77" t="s">
        <v>33</v>
      </c>
      <c r="E77" s="25">
        <v>2527</v>
      </c>
    </row>
    <row r="79" spans="3:5" ht="12.75">
      <c r="C79" s="4">
        <v>4210</v>
      </c>
      <c r="D79" t="s">
        <v>21</v>
      </c>
      <c r="E79" s="25">
        <v>200000</v>
      </c>
    </row>
    <row r="81" spans="3:5" ht="12.75">
      <c r="C81" s="4">
        <v>4260</v>
      </c>
      <c r="D81" t="s">
        <v>34</v>
      </c>
      <c r="E81" s="25">
        <v>14000</v>
      </c>
    </row>
    <row r="83" spans="3:5" ht="12.75">
      <c r="C83" s="4">
        <v>4280</v>
      </c>
      <c r="D83" t="s">
        <v>197</v>
      </c>
      <c r="E83" s="25">
        <v>20</v>
      </c>
    </row>
    <row r="85" spans="3:5" ht="12.75">
      <c r="C85" s="4">
        <v>4300</v>
      </c>
      <c r="D85" t="s">
        <v>15</v>
      </c>
      <c r="E85" s="25">
        <v>17800</v>
      </c>
    </row>
    <row r="87" spans="3:5" ht="12.75">
      <c r="C87" s="4">
        <v>4410</v>
      </c>
      <c r="D87" t="s">
        <v>35</v>
      </c>
      <c r="E87" s="25">
        <v>200</v>
      </c>
    </row>
    <row r="89" spans="3:5" ht="12.75">
      <c r="C89" s="4">
        <v>4430</v>
      </c>
      <c r="D89" t="s">
        <v>36</v>
      </c>
      <c r="E89" s="25">
        <v>300</v>
      </c>
    </row>
    <row r="91" spans="3:5" ht="12.75">
      <c r="C91" s="4">
        <v>4440</v>
      </c>
      <c r="D91" t="s">
        <v>37</v>
      </c>
      <c r="E91" s="25">
        <v>4623</v>
      </c>
    </row>
    <row r="92" ht="12.75">
      <c r="D92" t="s">
        <v>38</v>
      </c>
    </row>
    <row r="94" spans="3:5" ht="12.75">
      <c r="C94" s="4">
        <v>4510</v>
      </c>
      <c r="D94" t="s">
        <v>39</v>
      </c>
      <c r="E94" s="25">
        <v>18000</v>
      </c>
    </row>
    <row r="96" spans="3:5" ht="12.75">
      <c r="C96" s="4">
        <v>6060</v>
      </c>
      <c r="D96" t="s">
        <v>63</v>
      </c>
      <c r="E96" s="25">
        <v>2000</v>
      </c>
    </row>
    <row r="97" ht="12.75">
      <c r="D97" t="s">
        <v>262</v>
      </c>
    </row>
    <row r="98" spans="1:5" ht="12.75">
      <c r="A98" s="2"/>
      <c r="B98" s="23"/>
      <c r="C98" s="32"/>
      <c r="D98" s="2"/>
      <c r="E98" s="26"/>
    </row>
    <row r="99" spans="1:5" ht="12.75">
      <c r="A99" s="6"/>
      <c r="B99" s="22"/>
      <c r="C99" s="20"/>
      <c r="D99" s="6"/>
      <c r="E99" s="28"/>
    </row>
    <row r="100" spans="1:5" ht="12.75">
      <c r="A100" t="s">
        <v>13</v>
      </c>
      <c r="B100" s="13" t="s">
        <v>40</v>
      </c>
      <c r="D100" t="s">
        <v>41</v>
      </c>
      <c r="E100" s="25">
        <f>SUM(E103,E105,E107,E109,E116,E120,E123,E125)</f>
        <v>110700</v>
      </c>
    </row>
    <row r="101" spans="1:5" ht="12.75">
      <c r="A101" s="2"/>
      <c r="B101" s="23"/>
      <c r="C101" s="32"/>
      <c r="D101" s="2"/>
      <c r="E101" s="26"/>
    </row>
    <row r="102" spans="1:5" ht="12.75">
      <c r="A102" s="6"/>
      <c r="B102" s="22"/>
      <c r="C102" s="20"/>
      <c r="D102" s="6"/>
      <c r="E102" s="28"/>
    </row>
    <row r="103" spans="3:5" ht="12.75">
      <c r="C103" s="4">
        <v>4210</v>
      </c>
      <c r="D103" t="s">
        <v>21</v>
      </c>
      <c r="E103" s="25">
        <v>8000</v>
      </c>
    </row>
    <row r="105" spans="3:5" ht="12.75">
      <c r="C105" s="4">
        <v>4260</v>
      </c>
      <c r="D105" t="s">
        <v>34</v>
      </c>
      <c r="E105" s="25">
        <v>6000</v>
      </c>
    </row>
    <row r="107" spans="3:5" ht="12.75">
      <c r="C107" s="4">
        <v>4270</v>
      </c>
      <c r="D107" t="s">
        <v>22</v>
      </c>
      <c r="E107" s="25">
        <v>9000</v>
      </c>
    </row>
    <row r="109" spans="3:5" ht="12.75">
      <c r="C109" s="4">
        <v>4300</v>
      </c>
      <c r="D109" t="s">
        <v>15</v>
      </c>
      <c r="E109" s="25">
        <v>44000</v>
      </c>
    </row>
    <row r="110" ht="12.75">
      <c r="D110" t="s">
        <v>320</v>
      </c>
    </row>
    <row r="111" spans="1:5" ht="12.75">
      <c r="A111" s="6"/>
      <c r="B111" s="22"/>
      <c r="C111" s="20"/>
      <c r="D111" s="6"/>
      <c r="E111" s="28"/>
    </row>
    <row r="112" spans="1:5" ht="12.75">
      <c r="A112" s="6"/>
      <c r="B112" s="22"/>
      <c r="C112" s="20"/>
      <c r="D112" s="6"/>
      <c r="E112" s="28"/>
    </row>
    <row r="113" spans="1:5" ht="12.75">
      <c r="A113" s="6"/>
      <c r="B113" s="22"/>
      <c r="C113" s="20"/>
      <c r="D113" s="20" t="s">
        <v>42</v>
      </c>
      <c r="E113" s="28"/>
    </row>
    <row r="114" spans="1:5" ht="12.75">
      <c r="A114" s="6"/>
      <c r="B114" s="22"/>
      <c r="C114" s="20"/>
      <c r="D114" s="6"/>
      <c r="E114" s="28"/>
    </row>
    <row r="115" spans="1:5" ht="12.75">
      <c r="A115" s="16">
        <v>1</v>
      </c>
      <c r="B115" s="15" t="s">
        <v>24</v>
      </c>
      <c r="C115" s="16">
        <v>3</v>
      </c>
      <c r="D115" s="16">
        <v>4</v>
      </c>
      <c r="E115" s="15">
        <v>5</v>
      </c>
    </row>
    <row r="116" spans="3:5" ht="12.75">
      <c r="C116" s="20">
        <v>4430</v>
      </c>
      <c r="D116" s="6" t="s">
        <v>36</v>
      </c>
      <c r="E116" s="28">
        <v>8000</v>
      </c>
    </row>
    <row r="117" spans="3:5" ht="12.75">
      <c r="C117" s="20"/>
      <c r="D117" s="6" t="s">
        <v>226</v>
      </c>
      <c r="E117" s="28"/>
    </row>
    <row r="118" spans="3:5" ht="12.75">
      <c r="C118" s="20" t="s">
        <v>10</v>
      </c>
      <c r="D118" s="6" t="s">
        <v>232</v>
      </c>
      <c r="E118" s="28"/>
    </row>
    <row r="119" spans="3:5" ht="12.75">
      <c r="C119" s="20"/>
      <c r="D119" s="6"/>
      <c r="E119" s="28"/>
    </row>
    <row r="120" spans="3:5" ht="12.75">
      <c r="C120" s="20">
        <v>4600</v>
      </c>
      <c r="D120" s="6" t="s">
        <v>263</v>
      </c>
      <c r="E120" s="28">
        <v>400</v>
      </c>
    </row>
    <row r="121" spans="3:5" ht="12.75">
      <c r="C121" s="20"/>
      <c r="D121" s="6" t="s">
        <v>264</v>
      </c>
      <c r="E121" s="28"/>
    </row>
    <row r="122" spans="3:5" ht="12.75">
      <c r="C122" s="20"/>
      <c r="D122" s="6"/>
      <c r="E122" s="28"/>
    </row>
    <row r="123" spans="3:5" ht="12.75">
      <c r="C123" s="20">
        <v>4610</v>
      </c>
      <c r="D123" s="6" t="s">
        <v>265</v>
      </c>
      <c r="E123" s="28">
        <v>300</v>
      </c>
    </row>
    <row r="124" spans="3:5" ht="12.75">
      <c r="C124" s="20"/>
      <c r="D124" s="6"/>
      <c r="E124" s="28"/>
    </row>
    <row r="125" spans="3:5" ht="12.75">
      <c r="C125" s="20">
        <v>6050</v>
      </c>
      <c r="D125" s="6" t="s">
        <v>233</v>
      </c>
      <c r="E125" s="28">
        <v>35000</v>
      </c>
    </row>
    <row r="126" spans="3:5" ht="12.75">
      <c r="C126" s="20"/>
      <c r="D126" s="6" t="s">
        <v>234</v>
      </c>
      <c r="E126" s="28"/>
    </row>
    <row r="127" spans="1:5" s="65" customFormat="1" ht="13.5" thickBot="1">
      <c r="A127" s="30"/>
      <c r="B127" s="75"/>
      <c r="C127" s="30"/>
      <c r="D127" s="30"/>
      <c r="E127" s="76"/>
    </row>
    <row r="128" spans="1:5" s="6" customFormat="1" ht="13.5" thickTop="1">
      <c r="A128" s="20"/>
      <c r="B128" s="40"/>
      <c r="C128" s="20"/>
      <c r="D128" s="20"/>
      <c r="E128" s="41"/>
    </row>
    <row r="129" spans="1:5" s="6" customFormat="1" ht="15">
      <c r="A129" s="8" t="s">
        <v>45</v>
      </c>
      <c r="B129" s="14" t="s">
        <v>46</v>
      </c>
      <c r="C129" s="33"/>
      <c r="D129" s="8"/>
      <c r="E129" s="35">
        <f>SUM(E132)</f>
        <v>5000</v>
      </c>
    </row>
    <row r="130" spans="1:5" s="6" customFormat="1" ht="13.5" thickBot="1">
      <c r="A130" s="5"/>
      <c r="B130" s="21"/>
      <c r="C130" s="30"/>
      <c r="D130" s="5"/>
      <c r="E130" s="27"/>
    </row>
    <row r="131" spans="1:5" s="6" customFormat="1" ht="13.5" thickTop="1">
      <c r="A131" s="20"/>
      <c r="B131" s="40"/>
      <c r="C131" s="20"/>
      <c r="D131" s="20"/>
      <c r="E131" s="41"/>
    </row>
    <row r="132" spans="1:5" ht="12.75">
      <c r="A132" t="s">
        <v>13</v>
      </c>
      <c r="B132" s="13" t="s">
        <v>47</v>
      </c>
      <c r="D132" t="s">
        <v>48</v>
      </c>
      <c r="E132" s="25">
        <f>SUM(E135)</f>
        <v>5000</v>
      </c>
    </row>
    <row r="133" spans="1:5" ht="12.75">
      <c r="A133" s="2"/>
      <c r="B133" s="23"/>
      <c r="C133" s="32"/>
      <c r="D133" s="2"/>
      <c r="E133" s="26"/>
    </row>
    <row r="135" spans="3:5" ht="12.75">
      <c r="C135" s="4">
        <v>4300</v>
      </c>
      <c r="D135" t="s">
        <v>49</v>
      </c>
      <c r="E135" s="25">
        <v>5000</v>
      </c>
    </row>
    <row r="136" spans="2:5" s="5" customFormat="1" ht="13.5" thickBot="1">
      <c r="B136" s="21"/>
      <c r="C136" s="30"/>
      <c r="E136" s="27"/>
    </row>
    <row r="137" spans="1:5" ht="13.5" thickTop="1">
      <c r="A137" s="6"/>
      <c r="B137" s="22"/>
      <c r="C137" s="20"/>
      <c r="D137" s="6"/>
      <c r="E137" s="28"/>
    </row>
    <row r="138" spans="1:5" ht="15">
      <c r="A138" s="8" t="s">
        <v>50</v>
      </c>
      <c r="B138" s="14" t="s">
        <v>51</v>
      </c>
      <c r="C138" s="33"/>
      <c r="D138" s="8"/>
      <c r="E138" s="35">
        <f>SUM(E141,E155,E172,E229)</f>
        <v>1362672</v>
      </c>
    </row>
    <row r="139" spans="1:5" ht="13.5" thickBot="1">
      <c r="A139" s="5"/>
      <c r="B139" s="21"/>
      <c r="C139" s="30"/>
      <c r="D139" s="5"/>
      <c r="E139" s="27"/>
    </row>
    <row r="140" ht="13.5" thickTop="1"/>
    <row r="141" spans="1:5" ht="12.75">
      <c r="A141" t="s">
        <v>13</v>
      </c>
      <c r="B141" s="13" t="s">
        <v>53</v>
      </c>
      <c r="D141" t="s">
        <v>54</v>
      </c>
      <c r="E141" s="25">
        <f>SUM(E144,E146,E148,E150,E152)</f>
        <v>46200</v>
      </c>
    </row>
    <row r="142" spans="1:5" ht="12.75">
      <c r="A142" s="2"/>
      <c r="B142" s="23"/>
      <c r="C142" s="32"/>
      <c r="D142" s="2"/>
      <c r="E142" s="26"/>
    </row>
    <row r="143" spans="1:5" ht="12.75">
      <c r="A143" s="6"/>
      <c r="B143" s="22"/>
      <c r="C143" s="20"/>
      <c r="D143" s="6"/>
      <c r="E143" s="28"/>
    </row>
    <row r="144" spans="3:5" ht="12.75">
      <c r="C144" s="4">
        <v>4010</v>
      </c>
      <c r="D144" t="s">
        <v>208</v>
      </c>
      <c r="E144" s="25">
        <v>30000</v>
      </c>
    </row>
    <row r="146" spans="3:5" ht="12.75">
      <c r="C146" s="4">
        <v>4110</v>
      </c>
      <c r="D146" t="s">
        <v>32</v>
      </c>
      <c r="E146" s="25">
        <v>5364</v>
      </c>
    </row>
    <row r="148" spans="3:5" ht="12.75">
      <c r="C148" s="4">
        <v>4120</v>
      </c>
      <c r="D148" t="s">
        <v>33</v>
      </c>
      <c r="E148" s="25">
        <v>735</v>
      </c>
    </row>
    <row r="150" spans="3:5" ht="12.75">
      <c r="C150" s="4">
        <v>4210</v>
      </c>
      <c r="D150" t="s">
        <v>21</v>
      </c>
      <c r="E150" s="25">
        <v>6601</v>
      </c>
    </row>
    <row r="152" spans="3:5" ht="12.75">
      <c r="C152" s="4">
        <v>4410</v>
      </c>
      <c r="D152" t="s">
        <v>35</v>
      </c>
      <c r="E152" s="25">
        <v>3500</v>
      </c>
    </row>
    <row r="153" spans="2:5" s="2" customFormat="1" ht="12.75">
      <c r="B153" s="23"/>
      <c r="C153" s="32"/>
      <c r="E153" s="26"/>
    </row>
    <row r="154" spans="1:5" ht="12.75">
      <c r="A154" s="6"/>
      <c r="B154" s="22"/>
      <c r="C154" s="20"/>
      <c r="D154" s="6"/>
      <c r="E154" s="28"/>
    </row>
    <row r="155" spans="1:5" ht="12.75">
      <c r="A155" t="s">
        <v>13</v>
      </c>
      <c r="B155" s="13" t="s">
        <v>55</v>
      </c>
      <c r="D155" t="s">
        <v>56</v>
      </c>
      <c r="E155" s="25">
        <f>SUM(E158,E161,E163,E165)</f>
        <v>42428</v>
      </c>
    </row>
    <row r="156" spans="1:5" ht="12.75">
      <c r="A156" s="2"/>
      <c r="B156" s="23"/>
      <c r="C156" s="32"/>
      <c r="D156" s="2"/>
      <c r="E156" s="26"/>
    </row>
    <row r="158" spans="3:5" ht="12.75">
      <c r="C158" s="4">
        <v>3030</v>
      </c>
      <c r="D158" t="s">
        <v>57</v>
      </c>
      <c r="E158" s="25">
        <v>40128</v>
      </c>
    </row>
    <row r="159" ht="12.75">
      <c r="D159" t="s">
        <v>209</v>
      </c>
    </row>
    <row r="161" spans="3:5" ht="12.75">
      <c r="C161" s="4">
        <v>4210</v>
      </c>
      <c r="D161" t="s">
        <v>21</v>
      </c>
      <c r="E161" s="25">
        <v>1000</v>
      </c>
    </row>
    <row r="163" spans="3:5" ht="12.75">
      <c r="C163" s="4">
        <v>4300</v>
      </c>
      <c r="D163" t="s">
        <v>15</v>
      </c>
      <c r="E163" s="25">
        <v>1000</v>
      </c>
    </row>
    <row r="165" spans="3:5" ht="12.75">
      <c r="C165" s="4">
        <v>4410</v>
      </c>
      <c r="D165" t="s">
        <v>35</v>
      </c>
      <c r="E165" s="25">
        <v>300</v>
      </c>
    </row>
    <row r="166" spans="1:5" ht="12.75">
      <c r="A166" s="2"/>
      <c r="B166" s="23"/>
      <c r="C166" s="32"/>
      <c r="D166" s="2"/>
      <c r="E166" s="26"/>
    </row>
    <row r="167" spans="1:5" ht="12.75">
      <c r="A167" s="6"/>
      <c r="B167" s="22"/>
      <c r="C167" s="20"/>
      <c r="D167" s="6"/>
      <c r="E167" s="28"/>
    </row>
    <row r="168" ht="12.75">
      <c r="D168" s="4" t="s">
        <v>52</v>
      </c>
    </row>
    <row r="169" spans="1:5" ht="12.75">
      <c r="A169" s="2"/>
      <c r="B169" s="23"/>
      <c r="C169" s="32"/>
      <c r="D169" s="2"/>
      <c r="E169" s="26"/>
    </row>
    <row r="170" spans="1:5" ht="12.75">
      <c r="A170" s="32">
        <v>1</v>
      </c>
      <c r="B170" s="42" t="s">
        <v>24</v>
      </c>
      <c r="C170" s="32">
        <v>3</v>
      </c>
      <c r="D170" s="32">
        <v>4</v>
      </c>
      <c r="E170" s="79">
        <v>5</v>
      </c>
    </row>
    <row r="171" spans="1:5" ht="12.75">
      <c r="A171" s="6"/>
      <c r="B171" s="22"/>
      <c r="C171" s="20"/>
      <c r="D171" s="6"/>
      <c r="E171" s="28"/>
    </row>
    <row r="172" spans="1:5" ht="12.75">
      <c r="A172" t="s">
        <v>13</v>
      </c>
      <c r="B172" s="13" t="s">
        <v>58</v>
      </c>
      <c r="D172" t="s">
        <v>59</v>
      </c>
      <c r="E172" s="25">
        <f>SUM(E175,E178,E182,E185,E187,E189,E191,E194,E197,E199,E201,E203,E205,E207,E211,E214,E217)</f>
        <v>1117535</v>
      </c>
    </row>
    <row r="173" spans="1:5" ht="12.75">
      <c r="A173" s="2"/>
      <c r="B173" s="23"/>
      <c r="C173" s="32"/>
      <c r="D173" s="2"/>
      <c r="E173" s="26"/>
    </row>
    <row r="175" spans="3:5" ht="12.75">
      <c r="C175" s="4">
        <v>3020</v>
      </c>
      <c r="D175" t="s">
        <v>28</v>
      </c>
      <c r="E175" s="25">
        <v>5300</v>
      </c>
    </row>
    <row r="176" ht="12.75">
      <c r="D176" t="s">
        <v>187</v>
      </c>
    </row>
    <row r="178" spans="3:5" ht="12.75">
      <c r="C178" s="4">
        <v>3030</v>
      </c>
      <c r="D178" t="s">
        <v>61</v>
      </c>
      <c r="E178" s="25">
        <v>30240</v>
      </c>
    </row>
    <row r="179" ht="12.75">
      <c r="D179" t="s">
        <v>62</v>
      </c>
    </row>
    <row r="180" ht="12.75">
      <c r="D180" t="s">
        <v>235</v>
      </c>
    </row>
    <row r="182" spans="3:5" ht="12.75">
      <c r="C182" s="4">
        <v>4010</v>
      </c>
      <c r="D182" t="s">
        <v>30</v>
      </c>
      <c r="E182" s="25">
        <v>692099</v>
      </c>
    </row>
    <row r="183" ht="12.75">
      <c r="D183" t="s">
        <v>236</v>
      </c>
    </row>
    <row r="185" spans="3:5" ht="12.75">
      <c r="C185" s="4">
        <v>4040</v>
      </c>
      <c r="D185" t="s">
        <v>31</v>
      </c>
      <c r="E185" s="25">
        <v>50029</v>
      </c>
    </row>
    <row r="187" spans="3:5" ht="12.75">
      <c r="C187" s="4">
        <v>4110</v>
      </c>
      <c r="D187" t="s">
        <v>32</v>
      </c>
      <c r="E187" s="25">
        <v>127869</v>
      </c>
    </row>
    <row r="189" spans="3:5" ht="12.75">
      <c r="C189" s="4">
        <v>4120</v>
      </c>
      <c r="D189" t="s">
        <v>33</v>
      </c>
      <c r="E189" s="25">
        <v>18182</v>
      </c>
    </row>
    <row r="191" spans="3:5" ht="12.75">
      <c r="C191" s="4">
        <v>4210</v>
      </c>
      <c r="D191" t="s">
        <v>21</v>
      </c>
      <c r="E191" s="25">
        <v>40000</v>
      </c>
    </row>
    <row r="192" ht="12.75">
      <c r="D192" t="s">
        <v>227</v>
      </c>
    </row>
    <row r="194" spans="3:5" ht="12.75">
      <c r="C194" s="4">
        <v>4240</v>
      </c>
      <c r="D194" t="s">
        <v>206</v>
      </c>
      <c r="E194" s="25">
        <v>1000</v>
      </c>
    </row>
    <row r="195" ht="12.75">
      <c r="D195" t="s">
        <v>207</v>
      </c>
    </row>
    <row r="197" spans="3:5" ht="12.75">
      <c r="C197" s="4">
        <v>4260</v>
      </c>
      <c r="D197" t="s">
        <v>34</v>
      </c>
      <c r="E197" s="25">
        <v>11000</v>
      </c>
    </row>
    <row r="199" spans="3:5" ht="12.75">
      <c r="C199" s="4">
        <v>4270</v>
      </c>
      <c r="D199" t="s">
        <v>22</v>
      </c>
      <c r="E199" s="25">
        <v>15000</v>
      </c>
    </row>
    <row r="201" spans="3:5" ht="12.75">
      <c r="C201" s="4">
        <v>4280</v>
      </c>
      <c r="D201" t="s">
        <v>197</v>
      </c>
      <c r="E201" s="25">
        <v>100</v>
      </c>
    </row>
    <row r="203" spans="3:5" ht="12.75">
      <c r="C203" s="4">
        <v>4300</v>
      </c>
      <c r="D203" t="s">
        <v>15</v>
      </c>
      <c r="E203" s="25">
        <v>72000</v>
      </c>
    </row>
    <row r="205" spans="3:5" ht="12.75">
      <c r="C205" s="4">
        <v>4410</v>
      </c>
      <c r="D205" t="s">
        <v>35</v>
      </c>
      <c r="E205" s="25">
        <v>25000</v>
      </c>
    </row>
    <row r="207" spans="3:5" ht="12.75">
      <c r="C207" s="4">
        <v>4430</v>
      </c>
      <c r="D207" t="s">
        <v>36</v>
      </c>
      <c r="E207" s="25">
        <v>5000</v>
      </c>
    </row>
    <row r="208" ht="12.75">
      <c r="D208" t="s">
        <v>179</v>
      </c>
    </row>
    <row r="209" ht="12.75">
      <c r="D209" t="s">
        <v>237</v>
      </c>
    </row>
    <row r="210" ht="12.75">
      <c r="D210" t="s">
        <v>10</v>
      </c>
    </row>
    <row r="211" spans="3:5" ht="12.75">
      <c r="C211" s="4">
        <v>4440</v>
      </c>
      <c r="D211" t="s">
        <v>44</v>
      </c>
      <c r="E211" s="25">
        <v>18716</v>
      </c>
    </row>
    <row r="212" ht="12.75">
      <c r="D212" t="s">
        <v>38</v>
      </c>
    </row>
    <row r="214" spans="3:5" ht="12.75">
      <c r="C214" s="4">
        <v>4600</v>
      </c>
      <c r="D214" t="s">
        <v>266</v>
      </c>
      <c r="E214" s="25">
        <v>2000</v>
      </c>
    </row>
    <row r="215" ht="12.75">
      <c r="D215" t="s">
        <v>264</v>
      </c>
    </row>
    <row r="217" spans="3:5" ht="12.75">
      <c r="C217" s="4">
        <v>6060</v>
      </c>
      <c r="D217" t="s">
        <v>63</v>
      </c>
      <c r="E217" s="25">
        <v>4000</v>
      </c>
    </row>
    <row r="218" ht="12.75">
      <c r="D218" t="s">
        <v>64</v>
      </c>
    </row>
    <row r="219" spans="1:5" ht="12.75">
      <c r="A219" s="2"/>
      <c r="B219" s="23"/>
      <c r="C219" s="32"/>
      <c r="D219" s="2"/>
      <c r="E219" s="26"/>
    </row>
    <row r="225" ht="12.75">
      <c r="D225" s="4" t="s">
        <v>60</v>
      </c>
    </row>
    <row r="227" spans="1:5" s="2" customFormat="1" ht="12.75">
      <c r="A227" s="16">
        <v>1</v>
      </c>
      <c r="B227" s="15" t="s">
        <v>24</v>
      </c>
      <c r="C227" s="16">
        <v>3</v>
      </c>
      <c r="D227" s="16">
        <v>4</v>
      </c>
      <c r="E227" s="80">
        <v>5</v>
      </c>
    </row>
    <row r="228" spans="2:5" s="6" customFormat="1" ht="12.75">
      <c r="B228" s="22"/>
      <c r="C228" s="20"/>
      <c r="E228" s="28"/>
    </row>
    <row r="229" spans="1:5" ht="12.75">
      <c r="A229" t="s">
        <v>13</v>
      </c>
      <c r="B229" s="13" t="s">
        <v>65</v>
      </c>
      <c r="D229" t="s">
        <v>16</v>
      </c>
      <c r="E229" s="25">
        <f>SUM(E232,E235,E238,E241,E243,E245,E249,E253,E255,E257,E259,E262,E267)</f>
        <v>156509</v>
      </c>
    </row>
    <row r="230" spans="1:5" ht="12.75">
      <c r="A230" s="2"/>
      <c r="B230" s="23"/>
      <c r="C230" s="32"/>
      <c r="D230" s="2"/>
      <c r="E230" s="26"/>
    </row>
    <row r="232" spans="3:5" ht="12.75">
      <c r="C232" s="4">
        <v>3020</v>
      </c>
      <c r="D232" t="s">
        <v>28</v>
      </c>
      <c r="E232" s="25">
        <v>1500</v>
      </c>
    </row>
    <row r="233" ht="12.75">
      <c r="D233" t="s">
        <v>187</v>
      </c>
    </row>
    <row r="235" spans="3:5" ht="12.75">
      <c r="C235" s="4">
        <v>4010</v>
      </c>
      <c r="D235" t="s">
        <v>30</v>
      </c>
      <c r="E235" s="25">
        <v>45000</v>
      </c>
    </row>
    <row r="236" ht="12.75">
      <c r="D236" t="s">
        <v>210</v>
      </c>
    </row>
    <row r="238" spans="3:5" ht="12.75">
      <c r="C238" s="4">
        <v>4040</v>
      </c>
      <c r="D238" t="s">
        <v>31</v>
      </c>
      <c r="E238" s="25">
        <v>6231</v>
      </c>
    </row>
    <row r="239" ht="12.75">
      <c r="D239" t="s">
        <v>210</v>
      </c>
    </row>
    <row r="240" spans="1:5" ht="12.75">
      <c r="A240" s="20"/>
      <c r="B240" s="40"/>
      <c r="C240" s="20"/>
      <c r="D240" s="20"/>
      <c r="E240" s="41"/>
    </row>
    <row r="241" spans="3:5" ht="12.75">
      <c r="C241" s="4">
        <v>4110</v>
      </c>
      <c r="D241" t="s">
        <v>32</v>
      </c>
      <c r="E241" s="25">
        <v>8828</v>
      </c>
    </row>
    <row r="243" spans="3:5" ht="12.75">
      <c r="C243" s="4">
        <v>4120</v>
      </c>
      <c r="D243" t="s">
        <v>33</v>
      </c>
      <c r="E243" s="25">
        <v>1255</v>
      </c>
    </row>
    <row r="245" spans="3:5" ht="12.75">
      <c r="C245" s="4">
        <v>4210</v>
      </c>
      <c r="D245" t="s">
        <v>21</v>
      </c>
      <c r="E245" s="25">
        <v>13000</v>
      </c>
    </row>
    <row r="246" ht="12.75">
      <c r="D246" t="s">
        <v>178</v>
      </c>
    </row>
    <row r="247" ht="12.75">
      <c r="D247" t="s">
        <v>238</v>
      </c>
    </row>
    <row r="249" spans="1:5" ht="12.75">
      <c r="A249" s="20"/>
      <c r="B249" s="40"/>
      <c r="C249" s="4">
        <v>4270</v>
      </c>
      <c r="D249" t="s">
        <v>182</v>
      </c>
      <c r="E249" s="25">
        <v>20000</v>
      </c>
    </row>
    <row r="250" spans="1:4" ht="12.75">
      <c r="A250" s="20"/>
      <c r="B250" s="40"/>
      <c r="D250" t="s">
        <v>192</v>
      </c>
    </row>
    <row r="251" spans="1:4" ht="12.75">
      <c r="A251" s="20"/>
      <c r="B251" s="40"/>
      <c r="D251" t="s">
        <v>215</v>
      </c>
    </row>
    <row r="252" spans="1:2" ht="12.75">
      <c r="A252" s="20"/>
      <c r="B252" s="40"/>
    </row>
    <row r="253" spans="1:5" ht="12.75">
      <c r="A253" s="20"/>
      <c r="B253" s="40"/>
      <c r="C253" s="4">
        <v>4280</v>
      </c>
      <c r="D253" t="s">
        <v>197</v>
      </c>
      <c r="E253" s="25">
        <v>400</v>
      </c>
    </row>
    <row r="254" spans="1:2" ht="12.75">
      <c r="A254" s="20"/>
      <c r="B254" s="40"/>
    </row>
    <row r="255" spans="1:5" ht="12.75">
      <c r="A255" s="20"/>
      <c r="B255" s="40"/>
      <c r="C255" s="4">
        <v>4300</v>
      </c>
      <c r="D255" t="s">
        <v>15</v>
      </c>
      <c r="E255" s="25">
        <v>4500</v>
      </c>
    </row>
    <row r="256" spans="1:2" ht="12.75">
      <c r="A256" s="20"/>
      <c r="B256" s="40"/>
    </row>
    <row r="257" spans="1:5" ht="12.75">
      <c r="A257" s="20"/>
      <c r="B257" s="40"/>
      <c r="C257" s="4">
        <v>4430</v>
      </c>
      <c r="D257" t="s">
        <v>36</v>
      </c>
      <c r="E257" s="25">
        <v>500</v>
      </c>
    </row>
    <row r="258" spans="1:2" ht="12.75">
      <c r="A258" s="20"/>
      <c r="B258" s="40"/>
    </row>
    <row r="259" spans="1:5" ht="12.75">
      <c r="A259" s="20"/>
      <c r="B259" s="40"/>
      <c r="C259" s="4">
        <v>4440</v>
      </c>
      <c r="D259" t="s">
        <v>37</v>
      </c>
      <c r="E259" s="25">
        <v>6765</v>
      </c>
    </row>
    <row r="260" spans="1:4" ht="12.75">
      <c r="A260" s="20"/>
      <c r="B260" s="40"/>
      <c r="D260" t="s">
        <v>38</v>
      </c>
    </row>
    <row r="261" spans="1:2" ht="12.75">
      <c r="A261" s="20"/>
      <c r="B261" s="40"/>
    </row>
    <row r="262" spans="1:5" ht="12.75">
      <c r="A262" s="20"/>
      <c r="B262" s="40"/>
      <c r="C262" s="4">
        <v>6050</v>
      </c>
      <c r="D262" t="s">
        <v>233</v>
      </c>
      <c r="E262" s="25">
        <v>44530</v>
      </c>
    </row>
    <row r="263" spans="1:4" ht="12.75">
      <c r="A263" s="20"/>
      <c r="B263" s="40"/>
      <c r="D263" t="s">
        <v>260</v>
      </c>
    </row>
    <row r="264" spans="1:4" ht="12.75">
      <c r="A264" s="20"/>
      <c r="B264" s="40"/>
      <c r="D264" t="s">
        <v>267</v>
      </c>
    </row>
    <row r="265" spans="1:4" ht="12.75">
      <c r="A265" s="20"/>
      <c r="B265" s="40"/>
      <c r="D265" t="s">
        <v>268</v>
      </c>
    </row>
    <row r="266" spans="1:2" ht="12.75">
      <c r="A266" s="20"/>
      <c r="B266" s="40"/>
    </row>
    <row r="267" spans="1:5" ht="12.75">
      <c r="A267" s="20"/>
      <c r="B267" s="40"/>
      <c r="C267" s="4">
        <v>6060</v>
      </c>
      <c r="D267" t="s">
        <v>63</v>
      </c>
      <c r="E267" s="25">
        <v>4000</v>
      </c>
    </row>
    <row r="268" spans="1:5" ht="12.75">
      <c r="A268" s="20"/>
      <c r="B268" s="40"/>
      <c r="C268" s="20"/>
      <c r="D268" s="6" t="s">
        <v>239</v>
      </c>
      <c r="E268" s="28"/>
    </row>
    <row r="269" spans="1:5" ht="12.75">
      <c r="A269" s="20"/>
      <c r="B269" s="40"/>
      <c r="C269" s="20"/>
      <c r="D269" s="6" t="s">
        <v>240</v>
      </c>
      <c r="E269" s="28"/>
    </row>
    <row r="270" spans="1:5" ht="12.75">
      <c r="A270" s="20"/>
      <c r="B270" s="40"/>
      <c r="C270" s="20"/>
      <c r="D270" s="6" t="s">
        <v>256</v>
      </c>
      <c r="E270" s="28"/>
    </row>
    <row r="271" spans="1:5" ht="12.75">
      <c r="A271" s="32"/>
      <c r="B271" s="42"/>
      <c r="C271" s="32"/>
      <c r="D271" s="2"/>
      <c r="E271" s="26"/>
    </row>
    <row r="272" spans="1:5" ht="12.75">
      <c r="A272" s="20"/>
      <c r="B272" s="40"/>
      <c r="C272" s="20"/>
      <c r="D272" s="6"/>
      <c r="E272" s="28"/>
    </row>
    <row r="273" spans="1:5" ht="12.75">
      <c r="A273" s="20"/>
      <c r="B273" s="40"/>
      <c r="C273" s="20"/>
      <c r="D273" s="6"/>
      <c r="E273" s="28"/>
    </row>
    <row r="274" spans="1:5" ht="12.75">
      <c r="A274" s="20"/>
      <c r="B274" s="40"/>
      <c r="C274" s="20"/>
      <c r="D274" s="6"/>
      <c r="E274" s="28"/>
    </row>
    <row r="275" spans="1:5" ht="12.75">
      <c r="A275" s="20"/>
      <c r="B275" s="40"/>
      <c r="C275" s="20"/>
      <c r="D275" s="6"/>
      <c r="E275" s="28"/>
    </row>
    <row r="276" spans="1:5" ht="12.75">
      <c r="A276" s="20"/>
      <c r="B276" s="40"/>
      <c r="C276" s="20"/>
      <c r="D276" s="6"/>
      <c r="E276" s="28"/>
    </row>
    <row r="277" spans="1:5" ht="12.75">
      <c r="A277" s="20"/>
      <c r="B277" s="40"/>
      <c r="C277" s="20"/>
      <c r="D277" s="6"/>
      <c r="E277" s="28"/>
    </row>
    <row r="278" spans="1:5" ht="12.75">
      <c r="A278" s="20"/>
      <c r="B278" s="40"/>
      <c r="C278" s="20"/>
      <c r="D278" s="6"/>
      <c r="E278" s="28"/>
    </row>
    <row r="279" spans="1:5" ht="12.75">
      <c r="A279" s="20"/>
      <c r="B279" s="40"/>
      <c r="C279" s="20"/>
      <c r="D279" s="6"/>
      <c r="E279" s="28"/>
    </row>
    <row r="280" spans="1:5" ht="12.75">
      <c r="A280" s="20"/>
      <c r="B280" s="40"/>
      <c r="C280" s="20"/>
      <c r="D280" s="6"/>
      <c r="E280" s="28"/>
    </row>
    <row r="281" spans="1:5" ht="12.75">
      <c r="A281" s="20"/>
      <c r="B281" s="40"/>
      <c r="C281" s="20"/>
      <c r="D281" s="6"/>
      <c r="E281" s="28"/>
    </row>
    <row r="282" ht="12.75">
      <c r="D282" s="4" t="s">
        <v>66</v>
      </c>
    </row>
    <row r="283" ht="12.75">
      <c r="D283" s="4"/>
    </row>
    <row r="285" spans="1:5" ht="13.5" thickBot="1">
      <c r="A285" s="83">
        <v>1</v>
      </c>
      <c r="B285" s="84" t="s">
        <v>24</v>
      </c>
      <c r="C285" s="83">
        <v>3</v>
      </c>
      <c r="D285" s="83">
        <v>4</v>
      </c>
      <c r="E285" s="85">
        <v>5</v>
      </c>
    </row>
    <row r="286" spans="1:5" s="6" customFormat="1" ht="15.75" thickTop="1">
      <c r="A286" s="20"/>
      <c r="B286" s="40"/>
      <c r="C286" s="20"/>
      <c r="D286" s="17"/>
      <c r="E286" s="28"/>
    </row>
    <row r="287" spans="1:5" ht="15">
      <c r="A287" s="8" t="s">
        <v>69</v>
      </c>
      <c r="B287" s="14" t="s">
        <v>67</v>
      </c>
      <c r="C287" s="33"/>
      <c r="D287" s="17"/>
      <c r="E287" s="35">
        <f>SUM(E291)</f>
        <v>702</v>
      </c>
    </row>
    <row r="288" spans="1:4" ht="15">
      <c r="A288" s="17"/>
      <c r="B288" s="14" t="s">
        <v>68</v>
      </c>
      <c r="C288" s="33"/>
      <c r="D288" s="6"/>
    </row>
    <row r="289" spans="1:5" ht="13.5" thickBot="1">
      <c r="A289" s="5"/>
      <c r="B289" s="21"/>
      <c r="C289" s="30"/>
      <c r="D289" s="5"/>
      <c r="E289" s="27"/>
    </row>
    <row r="290" ht="13.5" thickTop="1"/>
    <row r="291" spans="1:5" ht="12.75">
      <c r="A291" t="s">
        <v>13</v>
      </c>
      <c r="B291" s="13" t="s">
        <v>70</v>
      </c>
      <c r="D291" t="s">
        <v>71</v>
      </c>
      <c r="E291" s="25">
        <f>SUM(E295)</f>
        <v>702</v>
      </c>
    </row>
    <row r="292" ht="12.75">
      <c r="D292" t="s">
        <v>72</v>
      </c>
    </row>
    <row r="293" spans="1:5" ht="12.75">
      <c r="A293" s="2"/>
      <c r="B293" s="23"/>
      <c r="C293" s="32"/>
      <c r="D293" s="2"/>
      <c r="E293" s="26"/>
    </row>
    <row r="295" spans="3:5" ht="12.75">
      <c r="C295" s="4">
        <v>4300</v>
      </c>
      <c r="D295" t="s">
        <v>15</v>
      </c>
      <c r="E295" s="25">
        <v>702</v>
      </c>
    </row>
    <row r="296" spans="1:5" ht="13.5" thickBot="1">
      <c r="A296" s="5"/>
      <c r="B296" s="21"/>
      <c r="C296" s="30"/>
      <c r="D296" s="5"/>
      <c r="E296" s="27"/>
    </row>
    <row r="297" ht="15.75" thickTop="1">
      <c r="D297" s="18"/>
    </row>
    <row r="298" spans="1:5" ht="15">
      <c r="A298" s="18" t="s">
        <v>73</v>
      </c>
      <c r="B298" s="19" t="s">
        <v>74</v>
      </c>
      <c r="C298" s="34"/>
      <c r="D298" s="6"/>
      <c r="E298" s="36">
        <f>SUM(E302,E319)</f>
        <v>38200</v>
      </c>
    </row>
    <row r="299" spans="1:5" ht="15">
      <c r="A299" s="6"/>
      <c r="B299" s="19" t="s">
        <v>75</v>
      </c>
      <c r="C299" s="20"/>
      <c r="D299" s="6"/>
      <c r="E299" s="28"/>
    </row>
    <row r="300" spans="1:5" ht="15.75" thickBot="1">
      <c r="A300" s="5"/>
      <c r="B300" s="12"/>
      <c r="C300" s="30"/>
      <c r="D300" s="5"/>
      <c r="E300" s="27"/>
    </row>
    <row r="301" ht="13.5" thickTop="1"/>
    <row r="302" spans="1:5" ht="12.75">
      <c r="A302" t="s">
        <v>13</v>
      </c>
      <c r="B302" s="13" t="s">
        <v>76</v>
      </c>
      <c r="D302" t="s">
        <v>77</v>
      </c>
      <c r="E302" s="25">
        <f>SUM(E305,E312,E315)</f>
        <v>36000</v>
      </c>
    </row>
    <row r="303" spans="1:5" ht="12.75">
      <c r="A303" s="2"/>
      <c r="B303" s="23"/>
      <c r="C303" s="32"/>
      <c r="D303" s="2"/>
      <c r="E303" s="26"/>
    </row>
    <row r="304" spans="1:5" ht="12.75">
      <c r="A304" s="6"/>
      <c r="B304" s="22"/>
      <c r="C304" s="20"/>
      <c r="E304" s="28"/>
    </row>
    <row r="305" spans="1:5" ht="12.75">
      <c r="A305" s="6"/>
      <c r="B305" s="22"/>
      <c r="C305" s="20">
        <v>2820</v>
      </c>
      <c r="D305" s="6" t="s">
        <v>269</v>
      </c>
      <c r="E305" s="28">
        <v>27000</v>
      </c>
    </row>
    <row r="306" spans="1:5" ht="12.75">
      <c r="A306" s="6"/>
      <c r="B306" s="22"/>
      <c r="C306" s="20"/>
      <c r="D306" s="6" t="s">
        <v>270</v>
      </c>
      <c r="E306" s="28"/>
    </row>
    <row r="307" spans="1:5" ht="12.75">
      <c r="A307" s="6"/>
      <c r="B307" s="22"/>
      <c r="C307" s="20"/>
      <c r="D307" s="6" t="s">
        <v>271</v>
      </c>
      <c r="E307" s="28"/>
    </row>
    <row r="308" spans="1:5" ht="12.75">
      <c r="A308" s="6"/>
      <c r="B308" s="22"/>
      <c r="C308" s="20"/>
      <c r="D308" s="6" t="s">
        <v>258</v>
      </c>
      <c r="E308" s="28"/>
    </row>
    <row r="309" spans="1:5" ht="12.75">
      <c r="A309" s="6"/>
      <c r="B309" s="22"/>
      <c r="C309" s="20"/>
      <c r="D309" s="6" t="s">
        <v>257</v>
      </c>
      <c r="E309" s="28"/>
    </row>
    <row r="310" ht="12.75">
      <c r="D310" t="s">
        <v>308</v>
      </c>
    </row>
    <row r="312" spans="3:5" ht="12.75">
      <c r="C312" s="4">
        <v>3030</v>
      </c>
      <c r="D312" t="s">
        <v>57</v>
      </c>
      <c r="E312" s="25">
        <v>4000</v>
      </c>
    </row>
    <row r="313" ht="12.75">
      <c r="D313" t="s">
        <v>211</v>
      </c>
    </row>
    <row r="315" spans="3:5" ht="12.75">
      <c r="C315" s="4">
        <v>6060</v>
      </c>
      <c r="D315" t="s">
        <v>63</v>
      </c>
      <c r="E315" s="25">
        <v>5000</v>
      </c>
    </row>
    <row r="316" ht="12.75">
      <c r="D316" t="s">
        <v>305</v>
      </c>
    </row>
    <row r="317" spans="1:5" ht="12.75">
      <c r="A317" s="2"/>
      <c r="B317" s="23"/>
      <c r="C317" s="32"/>
      <c r="D317" s="2"/>
      <c r="E317" s="26"/>
    </row>
    <row r="318" spans="1:5" s="2" customFormat="1" ht="12.75">
      <c r="A318" s="6"/>
      <c r="B318" s="22"/>
      <c r="C318" s="20"/>
      <c r="D318" s="6"/>
      <c r="E318" s="28"/>
    </row>
    <row r="319" spans="1:5" ht="12.75">
      <c r="A319" t="s">
        <v>13</v>
      </c>
      <c r="B319" s="13" t="s">
        <v>78</v>
      </c>
      <c r="D319" t="s">
        <v>79</v>
      </c>
      <c r="E319" s="25">
        <f>SUM(E322,E324,E326)</f>
        <v>2200</v>
      </c>
    </row>
    <row r="320" spans="1:5" ht="12.75">
      <c r="A320" s="2"/>
      <c r="B320" s="23"/>
      <c r="C320" s="32"/>
      <c r="D320" s="2"/>
      <c r="E320" s="26"/>
    </row>
    <row r="321" spans="1:5" ht="12.75">
      <c r="A321" s="6"/>
      <c r="B321" s="22"/>
      <c r="C321" s="20"/>
      <c r="D321" s="6"/>
      <c r="E321" s="28"/>
    </row>
    <row r="322" spans="3:5" ht="12.75">
      <c r="C322" s="4">
        <v>4210</v>
      </c>
      <c r="D322" t="s">
        <v>21</v>
      </c>
      <c r="E322" s="25">
        <v>1600</v>
      </c>
    </row>
    <row r="324" spans="3:5" ht="12.75">
      <c r="C324" s="4">
        <v>4300</v>
      </c>
      <c r="D324" t="s">
        <v>15</v>
      </c>
      <c r="E324" s="25">
        <v>300</v>
      </c>
    </row>
    <row r="326" spans="3:5" ht="12.75">
      <c r="C326" s="4">
        <v>4410</v>
      </c>
      <c r="D326" t="s">
        <v>35</v>
      </c>
      <c r="E326" s="25">
        <v>300</v>
      </c>
    </row>
    <row r="327" spans="1:5" ht="12.75">
      <c r="A327" s="2"/>
      <c r="B327" s="23"/>
      <c r="C327" s="32"/>
      <c r="D327" s="2"/>
      <c r="E327" s="26"/>
    </row>
    <row r="334" spans="1:5" ht="12.75">
      <c r="A334" s="44"/>
      <c r="B334" s="69"/>
      <c r="C334" s="45"/>
      <c r="D334" s="45" t="s">
        <v>244</v>
      </c>
      <c r="E334" s="48"/>
    </row>
    <row r="335" spans="1:5" ht="12.75">
      <c r="A335" s="44"/>
      <c r="B335" s="69"/>
      <c r="C335" s="45"/>
      <c r="E335" s="48"/>
    </row>
    <row r="336" spans="1:5" ht="13.5" thickBot="1">
      <c r="A336" s="86">
        <v>1</v>
      </c>
      <c r="B336" s="87" t="s">
        <v>24</v>
      </c>
      <c r="C336" s="86">
        <v>3</v>
      </c>
      <c r="D336" s="86">
        <v>4</v>
      </c>
      <c r="E336" s="88">
        <v>5</v>
      </c>
    </row>
    <row r="337" spans="1:5" ht="15.75" thickTop="1">
      <c r="A337" s="6"/>
      <c r="B337" s="22"/>
      <c r="C337" s="20"/>
      <c r="D337" s="18"/>
      <c r="E337" s="28"/>
    </row>
    <row r="338" spans="1:5" ht="15">
      <c r="A338" s="18" t="s">
        <v>80</v>
      </c>
      <c r="B338" s="19" t="s">
        <v>81</v>
      </c>
      <c r="C338" s="34"/>
      <c r="D338" s="18"/>
      <c r="E338" s="36">
        <f>SUM(E341)</f>
        <v>100000</v>
      </c>
    </row>
    <row r="339" spans="1:5" ht="15.75" thickBot="1">
      <c r="A339" s="9"/>
      <c r="B339" s="12"/>
      <c r="C339" s="31"/>
      <c r="D339" s="5"/>
      <c r="E339" s="29"/>
    </row>
    <row r="340" ht="13.5" thickTop="1"/>
    <row r="341" spans="1:5" ht="12.75">
      <c r="A341" t="s">
        <v>13</v>
      </c>
      <c r="B341" s="13" t="s">
        <v>82</v>
      </c>
      <c r="D341" t="s">
        <v>83</v>
      </c>
      <c r="E341" s="25">
        <f>SUM(E345)</f>
        <v>100000</v>
      </c>
    </row>
    <row r="342" ht="12.75">
      <c r="D342" t="s">
        <v>84</v>
      </c>
    </row>
    <row r="343" spans="2:5" s="2" customFormat="1" ht="12.75">
      <c r="B343" s="23"/>
      <c r="C343" s="32"/>
      <c r="E343" s="26"/>
    </row>
    <row r="345" spans="3:5" ht="12.75">
      <c r="C345" s="4">
        <v>8070</v>
      </c>
      <c r="D345" t="s">
        <v>180</v>
      </c>
      <c r="E345" s="25">
        <v>100000</v>
      </c>
    </row>
    <row r="346" spans="2:5" s="6" customFormat="1" ht="12.75">
      <c r="B346" s="22"/>
      <c r="C346" s="20"/>
      <c r="D346" s="6" t="s">
        <v>181</v>
      </c>
      <c r="E346" s="28"/>
    </row>
    <row r="347" spans="1:5" ht="13.5" thickBot="1">
      <c r="A347" s="5"/>
      <c r="B347" s="21"/>
      <c r="C347" s="30"/>
      <c r="D347" s="5"/>
      <c r="E347" s="27"/>
    </row>
    <row r="348" ht="13.5" thickTop="1"/>
    <row r="349" spans="1:5" ht="15">
      <c r="A349" s="18" t="s">
        <v>85</v>
      </c>
      <c r="B349" s="19" t="s">
        <v>86</v>
      </c>
      <c r="C349" s="34"/>
      <c r="D349" s="6"/>
      <c r="E349" s="36">
        <f>SUM(E358,E352)</f>
        <v>65800</v>
      </c>
    </row>
    <row r="350" spans="1:5" ht="15.75" thickBot="1">
      <c r="A350" s="9"/>
      <c r="B350" s="12"/>
      <c r="C350" s="31"/>
      <c r="D350" s="5"/>
      <c r="E350" s="29"/>
    </row>
    <row r="351" spans="1:5" ht="12.75" customHeight="1" thickTop="1">
      <c r="A351" s="68"/>
      <c r="B351" s="19"/>
      <c r="C351" s="34"/>
      <c r="E351" s="36"/>
    </row>
    <row r="352" spans="1:5" ht="12.75" customHeight="1">
      <c r="A352" s="44" t="s">
        <v>216</v>
      </c>
      <c r="B352" s="69" t="s">
        <v>217</v>
      </c>
      <c r="C352" s="45"/>
      <c r="D352" s="44" t="s">
        <v>218</v>
      </c>
      <c r="E352" s="48">
        <f>SUM(E355)</f>
        <v>800</v>
      </c>
    </row>
    <row r="353" spans="1:5" ht="12.75" customHeight="1">
      <c r="A353" s="52"/>
      <c r="B353" s="70"/>
      <c r="C353" s="51"/>
      <c r="D353" s="52"/>
      <c r="E353" s="53"/>
    </row>
    <row r="354" spans="1:5" ht="12.75" customHeight="1">
      <c r="A354" s="44"/>
      <c r="B354" s="69"/>
      <c r="C354" s="45"/>
      <c r="E354" s="48"/>
    </row>
    <row r="355" spans="1:5" ht="12.75" customHeight="1">
      <c r="A355" s="44"/>
      <c r="B355" s="69"/>
      <c r="C355" s="45">
        <v>4300</v>
      </c>
      <c r="D355" s="44" t="s">
        <v>15</v>
      </c>
      <c r="E355" s="48">
        <v>800</v>
      </c>
    </row>
    <row r="356" spans="1:5" ht="12.75" customHeight="1">
      <c r="A356" s="52"/>
      <c r="B356" s="70"/>
      <c r="C356" s="51"/>
      <c r="D356" s="52"/>
      <c r="E356" s="53"/>
    </row>
    <row r="357" spans="1:5" ht="12.75" customHeight="1">
      <c r="A357" s="44"/>
      <c r="B357" s="69"/>
      <c r="C357" s="45"/>
      <c r="D357" s="44"/>
      <c r="E357" s="48"/>
    </row>
    <row r="358" spans="1:5" ht="12.75">
      <c r="A358" t="s">
        <v>13</v>
      </c>
      <c r="B358" s="13" t="s">
        <v>87</v>
      </c>
      <c r="D358" t="s">
        <v>88</v>
      </c>
      <c r="E358" s="25">
        <f>SUM(E361)</f>
        <v>65000</v>
      </c>
    </row>
    <row r="359" spans="1:5" ht="12.75">
      <c r="A359" s="2"/>
      <c r="B359" s="23"/>
      <c r="C359" s="32"/>
      <c r="D359" s="2"/>
      <c r="E359" s="26"/>
    </row>
    <row r="361" spans="3:5" ht="12.75">
      <c r="C361" s="4">
        <v>4810</v>
      </c>
      <c r="D361" t="s">
        <v>89</v>
      </c>
      <c r="E361" s="25">
        <v>65000</v>
      </c>
    </row>
    <row r="362" spans="1:5" ht="13.5" thickBot="1">
      <c r="A362" s="5"/>
      <c r="B362" s="21"/>
      <c r="C362" s="30"/>
      <c r="D362" s="5"/>
      <c r="E362" s="27"/>
    </row>
    <row r="363" ht="15.75" thickTop="1">
      <c r="D363" s="18"/>
    </row>
    <row r="364" spans="1:5" ht="15">
      <c r="A364" s="18" t="s">
        <v>90</v>
      </c>
      <c r="B364" s="19" t="s">
        <v>91</v>
      </c>
      <c r="C364" s="34"/>
      <c r="D364" s="18"/>
      <c r="E364" s="36">
        <f>SUM(E367,E420,E463,E490,E504)</f>
        <v>3236891</v>
      </c>
    </row>
    <row r="365" spans="1:5" ht="15.75" thickBot="1">
      <c r="A365" s="9"/>
      <c r="B365" s="12"/>
      <c r="C365" s="31"/>
      <c r="D365" s="5"/>
      <c r="E365" s="29"/>
    </row>
    <row r="366" ht="13.5" thickTop="1"/>
    <row r="367" spans="1:5" ht="12.75">
      <c r="A367" t="s">
        <v>13</v>
      </c>
      <c r="B367" s="13" t="s">
        <v>92</v>
      </c>
      <c r="D367" s="6" t="s">
        <v>93</v>
      </c>
      <c r="E367" s="25">
        <f>SUM(E370,E375,E381,E385,E392,E394,E396,E398,E400,E403,E405,E407,E409,E411,E413,E416)</f>
        <v>2357847</v>
      </c>
    </row>
    <row r="368" spans="1:5" ht="12.75">
      <c r="A368" s="2"/>
      <c r="B368" s="23"/>
      <c r="C368" s="32"/>
      <c r="D368" s="2"/>
      <c r="E368" s="26"/>
    </row>
    <row r="369" spans="1:5" ht="12.75">
      <c r="A369" s="6"/>
      <c r="B369" s="22"/>
      <c r="C369" s="20"/>
      <c r="D369" s="6"/>
      <c r="E369" s="28"/>
    </row>
    <row r="370" spans="1:5" ht="12.75">
      <c r="A370" s="6"/>
      <c r="B370" s="22"/>
      <c r="C370" s="20">
        <v>2830</v>
      </c>
      <c r="D370" s="6" t="s">
        <v>276</v>
      </c>
      <c r="E370" s="28">
        <v>1500</v>
      </c>
    </row>
    <row r="371" spans="1:5" ht="12.75">
      <c r="A371" s="6"/>
      <c r="B371" s="22"/>
      <c r="C371" s="20"/>
      <c r="D371" s="6" t="s">
        <v>277</v>
      </c>
      <c r="E371" s="28"/>
    </row>
    <row r="372" spans="1:5" ht="12.75">
      <c r="A372" s="6"/>
      <c r="B372" s="22"/>
      <c r="C372" s="20"/>
      <c r="D372" s="6" t="s">
        <v>278</v>
      </c>
      <c r="E372" s="28"/>
    </row>
    <row r="373" spans="1:5" ht="12.75">
      <c r="A373" s="6"/>
      <c r="B373" s="22"/>
      <c r="C373" s="20"/>
      <c r="D373" s="6" t="s">
        <v>279</v>
      </c>
      <c r="E373" s="28"/>
    </row>
    <row r="374" spans="1:5" ht="12.75">
      <c r="A374" s="6"/>
      <c r="B374" s="22"/>
      <c r="C374" s="20"/>
      <c r="E374" s="28"/>
    </row>
    <row r="375" spans="3:5" ht="12.75">
      <c r="C375" s="4">
        <v>3020</v>
      </c>
      <c r="D375" t="s">
        <v>94</v>
      </c>
      <c r="E375" s="25">
        <v>81887</v>
      </c>
    </row>
    <row r="376" ht="12.75">
      <c r="D376" t="s">
        <v>95</v>
      </c>
    </row>
    <row r="377" ht="12.75">
      <c r="D377" t="s">
        <v>273</v>
      </c>
    </row>
    <row r="378" ht="12.75">
      <c r="D378" t="s">
        <v>272</v>
      </c>
    </row>
    <row r="379" ht="12.75">
      <c r="D379" t="s">
        <v>274</v>
      </c>
    </row>
    <row r="381" spans="3:5" ht="12.75">
      <c r="C381" s="4">
        <v>4010</v>
      </c>
      <c r="D381" t="s">
        <v>96</v>
      </c>
      <c r="E381" s="25">
        <v>1379566</v>
      </c>
    </row>
    <row r="382" ht="12.75">
      <c r="D382" t="s">
        <v>275</v>
      </c>
    </row>
    <row r="383" ht="12.75">
      <c r="D383" t="s">
        <v>188</v>
      </c>
    </row>
    <row r="385" spans="3:5" ht="12.75">
      <c r="C385" s="4">
        <v>4040</v>
      </c>
      <c r="D385" t="s">
        <v>31</v>
      </c>
      <c r="E385" s="25">
        <v>104392</v>
      </c>
    </row>
    <row r="387" spans="1:5" ht="12.75">
      <c r="A387" s="6"/>
      <c r="B387" s="22"/>
      <c r="C387" s="20"/>
      <c r="D387" s="6"/>
      <c r="E387" s="28"/>
    </row>
    <row r="388" ht="12.75">
      <c r="D388" s="4" t="s">
        <v>245</v>
      </c>
    </row>
    <row r="389" spans="1:5" ht="12.75">
      <c r="A389" s="2"/>
      <c r="B389" s="23"/>
      <c r="C389" s="32"/>
      <c r="D389" s="2"/>
      <c r="E389" s="26"/>
    </row>
    <row r="390" spans="1:5" ht="12.75">
      <c r="A390" s="32">
        <v>1</v>
      </c>
      <c r="B390" s="42" t="s">
        <v>24</v>
      </c>
      <c r="C390" s="32">
        <v>3</v>
      </c>
      <c r="D390" s="32">
        <v>4</v>
      </c>
      <c r="E390" s="79">
        <v>5</v>
      </c>
    </row>
    <row r="391" spans="1:5" ht="12.75">
      <c r="A391" s="20"/>
      <c r="B391" s="40"/>
      <c r="C391" s="20"/>
      <c r="D391" s="20"/>
      <c r="E391" s="81"/>
    </row>
    <row r="392" spans="3:5" ht="12.75">
      <c r="C392" s="4">
        <v>4110</v>
      </c>
      <c r="D392" t="s">
        <v>32</v>
      </c>
      <c r="E392" s="25">
        <v>275984</v>
      </c>
    </row>
    <row r="394" spans="3:5" ht="12.75">
      <c r="C394" s="4">
        <v>4120</v>
      </c>
      <c r="D394" t="s">
        <v>33</v>
      </c>
      <c r="E394" s="25">
        <v>37585</v>
      </c>
    </row>
    <row r="396" spans="3:5" ht="12.75">
      <c r="C396" s="4">
        <v>4210</v>
      </c>
      <c r="D396" t="s">
        <v>21</v>
      </c>
      <c r="E396" s="25">
        <v>32000</v>
      </c>
    </row>
    <row r="398" spans="3:5" ht="12.75">
      <c r="C398" s="4">
        <v>4230</v>
      </c>
      <c r="D398" t="s">
        <v>97</v>
      </c>
      <c r="E398" s="25">
        <v>800</v>
      </c>
    </row>
    <row r="400" spans="3:5" ht="12.75">
      <c r="C400" s="4">
        <v>4240</v>
      </c>
      <c r="D400" t="s">
        <v>98</v>
      </c>
      <c r="E400" s="25">
        <v>4000</v>
      </c>
    </row>
    <row r="401" ht="12.75">
      <c r="D401" t="s">
        <v>99</v>
      </c>
    </row>
    <row r="403" spans="3:5" ht="12.75">
      <c r="C403" s="4">
        <v>4260</v>
      </c>
      <c r="D403" t="s">
        <v>34</v>
      </c>
      <c r="E403" s="25">
        <v>78000</v>
      </c>
    </row>
    <row r="404" spans="1:5" ht="12.75">
      <c r="A404" s="20"/>
      <c r="B404" s="40"/>
      <c r="C404" s="20"/>
      <c r="E404" s="41"/>
    </row>
    <row r="405" spans="3:5" ht="12.75">
      <c r="C405" s="4">
        <v>4270</v>
      </c>
      <c r="D405" t="s">
        <v>182</v>
      </c>
      <c r="E405" s="25">
        <v>6000</v>
      </c>
    </row>
    <row r="407" spans="3:5" ht="12.75">
      <c r="C407" s="4">
        <v>4300</v>
      </c>
      <c r="D407" t="s">
        <v>219</v>
      </c>
      <c r="E407" s="25">
        <v>244379</v>
      </c>
    </row>
    <row r="409" spans="3:5" ht="12.75">
      <c r="C409" s="4">
        <v>4410</v>
      </c>
      <c r="D409" t="s">
        <v>35</v>
      </c>
      <c r="E409" s="25">
        <v>3000</v>
      </c>
    </row>
    <row r="411" spans="3:5" ht="12.75">
      <c r="C411" s="4">
        <v>4430</v>
      </c>
      <c r="D411" t="s">
        <v>36</v>
      </c>
      <c r="E411" s="25">
        <v>2200</v>
      </c>
    </row>
    <row r="413" spans="3:5" ht="12.75">
      <c r="C413" s="4">
        <v>4440</v>
      </c>
      <c r="D413" t="s">
        <v>37</v>
      </c>
      <c r="E413" s="25">
        <v>82554</v>
      </c>
    </row>
    <row r="414" ht="12.75">
      <c r="D414" t="s">
        <v>38</v>
      </c>
    </row>
    <row r="416" spans="3:5" ht="12.75">
      <c r="C416" s="4">
        <v>6050</v>
      </c>
      <c r="D416" t="s">
        <v>233</v>
      </c>
      <c r="E416" s="25">
        <v>24000</v>
      </c>
    </row>
    <row r="417" ht="12.75">
      <c r="D417" t="s">
        <v>261</v>
      </c>
    </row>
    <row r="418" spans="1:5" ht="12.75">
      <c r="A418" s="2"/>
      <c r="B418" s="23"/>
      <c r="C418" s="32"/>
      <c r="D418" s="2"/>
      <c r="E418" s="26"/>
    </row>
    <row r="420" spans="1:5" ht="12.75">
      <c r="A420" t="s">
        <v>13</v>
      </c>
      <c r="B420" s="13" t="s">
        <v>101</v>
      </c>
      <c r="D420" t="s">
        <v>102</v>
      </c>
      <c r="E420" s="25">
        <f>SUM(E423,E429,E431,E433,E435,E437,E439,E441,E448,E450,E452,E454,E456,E459)</f>
        <v>632990</v>
      </c>
    </row>
    <row r="421" spans="1:5" ht="12.75">
      <c r="A421" s="2"/>
      <c r="B421" s="23"/>
      <c r="C421" s="32"/>
      <c r="D421" s="2"/>
      <c r="E421" s="26"/>
    </row>
    <row r="423" spans="3:5" ht="12.75">
      <c r="C423" s="4">
        <v>3020</v>
      </c>
      <c r="D423" t="s">
        <v>28</v>
      </c>
      <c r="E423" s="25">
        <v>25400</v>
      </c>
    </row>
    <row r="424" ht="12.75">
      <c r="D424" t="s">
        <v>95</v>
      </c>
    </row>
    <row r="425" ht="12.75">
      <c r="D425" t="s">
        <v>280</v>
      </c>
    </row>
    <row r="426" ht="12.75">
      <c r="D426" t="s">
        <v>281</v>
      </c>
    </row>
    <row r="427" ht="12.75">
      <c r="D427" t="s">
        <v>282</v>
      </c>
    </row>
    <row r="429" spans="3:5" ht="12.75">
      <c r="C429" s="4">
        <v>4010</v>
      </c>
      <c r="D429" t="s">
        <v>283</v>
      </c>
      <c r="E429" s="25">
        <v>417340</v>
      </c>
    </row>
    <row r="431" spans="3:5" ht="12.75">
      <c r="C431" s="4">
        <v>4040</v>
      </c>
      <c r="D431" t="s">
        <v>31</v>
      </c>
      <c r="E431" s="25">
        <v>28592</v>
      </c>
    </row>
    <row r="433" spans="3:5" ht="12.75">
      <c r="C433" s="4">
        <v>4110</v>
      </c>
      <c r="D433" t="s">
        <v>32</v>
      </c>
      <c r="E433" s="25">
        <v>83389</v>
      </c>
    </row>
    <row r="435" spans="3:5" ht="12.75">
      <c r="C435" s="4">
        <v>4120</v>
      </c>
      <c r="D435" t="s">
        <v>33</v>
      </c>
      <c r="E435" s="25">
        <v>11356</v>
      </c>
    </row>
    <row r="437" spans="3:5" ht="12.75">
      <c r="C437" s="4">
        <v>4210</v>
      </c>
      <c r="D437" t="s">
        <v>21</v>
      </c>
      <c r="E437" s="25">
        <v>8100</v>
      </c>
    </row>
    <row r="439" spans="3:5" ht="12.75">
      <c r="C439" s="4">
        <v>4230</v>
      </c>
      <c r="D439" t="s">
        <v>97</v>
      </c>
      <c r="E439" s="25">
        <v>400</v>
      </c>
    </row>
    <row r="441" spans="3:5" ht="12.75">
      <c r="C441" s="4">
        <v>4240</v>
      </c>
      <c r="D441" t="s">
        <v>98</v>
      </c>
      <c r="E441" s="25">
        <v>2000</v>
      </c>
    </row>
    <row r="442" ht="12.75">
      <c r="D442" t="s">
        <v>99</v>
      </c>
    </row>
    <row r="444" ht="12.75">
      <c r="D444" s="4" t="s">
        <v>134</v>
      </c>
    </row>
    <row r="445" spans="1:5" ht="12.75">
      <c r="A445" s="2"/>
      <c r="B445" s="23"/>
      <c r="C445" s="32"/>
      <c r="D445" s="2"/>
      <c r="E445" s="26"/>
    </row>
    <row r="446" spans="1:5" ht="12.75">
      <c r="A446" s="32">
        <v>1</v>
      </c>
      <c r="B446" s="42" t="s">
        <v>24</v>
      </c>
      <c r="C446" s="32">
        <v>3</v>
      </c>
      <c r="D446" s="32">
        <v>4</v>
      </c>
      <c r="E446" s="79">
        <v>5</v>
      </c>
    </row>
    <row r="448" spans="3:5" ht="12.75">
      <c r="C448" s="4">
        <v>4270</v>
      </c>
      <c r="D448" t="s">
        <v>22</v>
      </c>
      <c r="E448" s="25">
        <v>5000</v>
      </c>
    </row>
    <row r="450" spans="3:5" ht="12.75">
      <c r="C450" s="4">
        <v>4300</v>
      </c>
      <c r="D450" t="s">
        <v>15</v>
      </c>
      <c r="E450" s="25">
        <v>22980</v>
      </c>
    </row>
    <row r="452" spans="3:5" ht="12.75">
      <c r="C452" s="4">
        <v>4410</v>
      </c>
      <c r="D452" t="s">
        <v>35</v>
      </c>
      <c r="E452" s="25">
        <v>500</v>
      </c>
    </row>
    <row r="454" spans="3:5" ht="12.75">
      <c r="C454" s="4">
        <v>4430</v>
      </c>
      <c r="D454" t="s">
        <v>36</v>
      </c>
      <c r="E454" s="25">
        <v>800</v>
      </c>
    </row>
    <row r="456" spans="3:5" ht="12.75">
      <c r="C456" s="4">
        <v>4440</v>
      </c>
      <c r="D456" t="s">
        <v>37</v>
      </c>
      <c r="E456" s="25">
        <v>26436</v>
      </c>
    </row>
    <row r="457" ht="12.75">
      <c r="D457" t="s">
        <v>38</v>
      </c>
    </row>
    <row r="459" spans="3:5" ht="12.75">
      <c r="C459" s="4">
        <v>6060</v>
      </c>
      <c r="D459" t="s">
        <v>63</v>
      </c>
      <c r="E459" s="25">
        <v>697</v>
      </c>
    </row>
    <row r="460" ht="12.75">
      <c r="D460" t="s">
        <v>284</v>
      </c>
    </row>
    <row r="461" spans="1:5" ht="12.75">
      <c r="A461" s="2"/>
      <c r="B461" s="23"/>
      <c r="C461" s="32"/>
      <c r="D461" s="2"/>
      <c r="E461" s="26"/>
    </row>
    <row r="463" spans="1:5" ht="12.75">
      <c r="A463" s="6" t="s">
        <v>13</v>
      </c>
      <c r="B463" s="22" t="s">
        <v>108</v>
      </c>
      <c r="C463" s="20"/>
      <c r="D463" s="6" t="s">
        <v>109</v>
      </c>
      <c r="E463" s="28">
        <f>SUM(E466,E469,E471,E473,E475,E477,E479,E482,E484,E486)</f>
        <v>209357</v>
      </c>
    </row>
    <row r="464" spans="1:5" ht="12.75">
      <c r="A464" s="2"/>
      <c r="B464" s="23"/>
      <c r="C464" s="32"/>
      <c r="D464" s="2"/>
      <c r="E464" s="26"/>
    </row>
    <row r="465" spans="1:5" ht="12.75">
      <c r="A465" s="6"/>
      <c r="B465" s="22"/>
      <c r="C465" s="20"/>
      <c r="D465" s="6"/>
      <c r="E465" s="28"/>
    </row>
    <row r="466" spans="3:5" ht="12.75">
      <c r="C466" s="4">
        <v>4010</v>
      </c>
      <c r="D466" t="s">
        <v>30</v>
      </c>
      <c r="E466" s="25">
        <v>63780</v>
      </c>
    </row>
    <row r="467" ht="12.75">
      <c r="D467" t="s">
        <v>241</v>
      </c>
    </row>
    <row r="469" spans="3:5" ht="12.75">
      <c r="C469" s="4">
        <v>4040</v>
      </c>
      <c r="D469" t="s">
        <v>31</v>
      </c>
      <c r="E469" s="25">
        <v>4151</v>
      </c>
    </row>
    <row r="471" spans="3:5" ht="12.75">
      <c r="C471" s="4">
        <v>4110</v>
      </c>
      <c r="D471" t="s">
        <v>32</v>
      </c>
      <c r="E471" s="25">
        <v>12215</v>
      </c>
    </row>
    <row r="473" spans="3:5" ht="12.75">
      <c r="C473" s="4">
        <v>4120</v>
      </c>
      <c r="D473" t="s">
        <v>33</v>
      </c>
      <c r="E473" s="25">
        <v>1665</v>
      </c>
    </row>
    <row r="475" spans="3:5" ht="12.75">
      <c r="C475" s="4">
        <v>4210</v>
      </c>
      <c r="D475" t="s">
        <v>21</v>
      </c>
      <c r="E475" s="25">
        <v>96240</v>
      </c>
    </row>
    <row r="477" spans="3:5" ht="12.75">
      <c r="C477" s="4">
        <v>4270</v>
      </c>
      <c r="D477" t="s">
        <v>22</v>
      </c>
      <c r="E477" s="25">
        <v>12000</v>
      </c>
    </row>
    <row r="479" spans="3:5" ht="12.75">
      <c r="C479" s="4">
        <v>4300</v>
      </c>
      <c r="D479" t="s">
        <v>15</v>
      </c>
      <c r="E479" s="25">
        <v>13400</v>
      </c>
    </row>
    <row r="480" ht="12.75">
      <c r="D480" t="s">
        <v>285</v>
      </c>
    </row>
    <row r="482" spans="3:5" ht="12.75">
      <c r="C482" s="4">
        <v>4410</v>
      </c>
      <c r="D482" t="s">
        <v>35</v>
      </c>
      <c r="E482" s="25">
        <v>500</v>
      </c>
    </row>
    <row r="484" spans="3:5" ht="12.75">
      <c r="C484" s="4">
        <v>4430</v>
      </c>
      <c r="D484" t="s">
        <v>36</v>
      </c>
      <c r="E484" s="25">
        <v>2700</v>
      </c>
    </row>
    <row r="485" spans="1:5" s="2" customFormat="1" ht="12.75">
      <c r="A485"/>
      <c r="B485" s="13"/>
      <c r="C485" s="4"/>
      <c r="D485"/>
      <c r="E485" s="25"/>
    </row>
    <row r="486" spans="1:5" s="6" customFormat="1" ht="12.75">
      <c r="A486"/>
      <c r="B486" s="13"/>
      <c r="C486" s="4">
        <v>4440</v>
      </c>
      <c r="D486" t="s">
        <v>44</v>
      </c>
      <c r="E486" s="25">
        <v>2706</v>
      </c>
    </row>
    <row r="487" ht="12.75">
      <c r="D487" t="s">
        <v>38</v>
      </c>
    </row>
    <row r="488" spans="1:5" ht="12.75">
      <c r="A488" s="2"/>
      <c r="B488" s="23"/>
      <c r="C488" s="32"/>
      <c r="D488" s="2"/>
      <c r="E488" s="26"/>
    </row>
    <row r="489" spans="1:5" ht="12.75">
      <c r="A489" s="6"/>
      <c r="B489" s="22"/>
      <c r="C489" s="20"/>
      <c r="D489" s="6"/>
      <c r="E489" s="28"/>
    </row>
    <row r="490" spans="1:5" ht="12.75">
      <c r="A490" s="6" t="s">
        <v>26</v>
      </c>
      <c r="B490" s="22" t="s">
        <v>286</v>
      </c>
      <c r="C490" s="20"/>
      <c r="D490" s="6" t="s">
        <v>287</v>
      </c>
      <c r="E490" s="28">
        <f>SUM(E493,E495)</f>
        <v>14697</v>
      </c>
    </row>
    <row r="491" spans="1:5" ht="12.75">
      <c r="A491" s="2"/>
      <c r="B491" s="23"/>
      <c r="C491" s="32"/>
      <c r="D491" s="2"/>
      <c r="E491" s="26"/>
    </row>
    <row r="492" spans="1:5" ht="12.75">
      <c r="A492" s="6"/>
      <c r="B492" s="22"/>
      <c r="C492" s="20"/>
      <c r="D492" s="6"/>
      <c r="E492" s="28"/>
    </row>
    <row r="493" spans="1:5" ht="12.75">
      <c r="A493" s="6"/>
      <c r="B493" s="22"/>
      <c r="C493" s="20">
        <v>4300</v>
      </c>
      <c r="D493" s="6" t="s">
        <v>15</v>
      </c>
      <c r="E493" s="28">
        <v>13521</v>
      </c>
    </row>
    <row r="494" spans="1:5" ht="12.75">
      <c r="A494" s="6"/>
      <c r="B494" s="22"/>
      <c r="C494" s="20"/>
      <c r="D494" s="6"/>
      <c r="E494" s="28"/>
    </row>
    <row r="495" spans="1:5" ht="12.75">
      <c r="A495" s="6"/>
      <c r="B495" s="22"/>
      <c r="C495" s="20">
        <v>4410</v>
      </c>
      <c r="D495" s="6" t="s">
        <v>35</v>
      </c>
      <c r="E495" s="28">
        <v>1176</v>
      </c>
    </row>
    <row r="496" spans="1:5" ht="12.75">
      <c r="A496" s="2"/>
      <c r="B496" s="23"/>
      <c r="C496" s="32"/>
      <c r="D496" s="2"/>
      <c r="E496" s="26"/>
    </row>
    <row r="497" spans="1:5" ht="12.75">
      <c r="A497" s="6"/>
      <c r="B497" s="22"/>
      <c r="C497" s="20"/>
      <c r="D497" s="6"/>
      <c r="E497" s="28"/>
    </row>
    <row r="498" spans="1:5" ht="12.75">
      <c r="A498" s="6"/>
      <c r="B498" s="22"/>
      <c r="C498" s="20"/>
      <c r="D498" s="6"/>
      <c r="E498" s="28"/>
    </row>
    <row r="499" spans="1:5" ht="12.75">
      <c r="A499" s="6"/>
      <c r="B499" s="22"/>
      <c r="C499" s="20"/>
      <c r="D499" s="6"/>
      <c r="E499" s="28"/>
    </row>
    <row r="500" spans="1:5" ht="12.75">
      <c r="A500" s="6"/>
      <c r="B500" s="22"/>
      <c r="C500" s="20"/>
      <c r="D500" s="20" t="s">
        <v>135</v>
      </c>
      <c r="E500" s="28"/>
    </row>
    <row r="501" spans="1:5" ht="12.75">
      <c r="A501" s="6"/>
      <c r="B501" s="22"/>
      <c r="C501" s="20"/>
      <c r="D501" s="6"/>
      <c r="E501" s="28"/>
    </row>
    <row r="502" spans="1:5" ht="12.75">
      <c r="A502" s="16">
        <v>1</v>
      </c>
      <c r="B502" s="15" t="s">
        <v>24</v>
      </c>
      <c r="C502" s="16">
        <v>3</v>
      </c>
      <c r="D502" s="16">
        <v>4</v>
      </c>
      <c r="E502" s="80">
        <v>5</v>
      </c>
    </row>
    <row r="503" spans="1:5" ht="12.75">
      <c r="A503" s="6"/>
      <c r="B503" s="22"/>
      <c r="C503" s="20"/>
      <c r="D503" s="6"/>
      <c r="E503" s="28"/>
    </row>
    <row r="504" spans="1:5" ht="12.75">
      <c r="A504" t="s">
        <v>251</v>
      </c>
      <c r="B504" s="13" t="s">
        <v>252</v>
      </c>
      <c r="D504" t="s">
        <v>16</v>
      </c>
      <c r="E504" s="25">
        <f>SUM(E510,E512,E514,E516,E519,E518,E520)</f>
        <v>22000</v>
      </c>
    </row>
    <row r="505" spans="1:5" ht="12.75">
      <c r="A505" s="2"/>
      <c r="B505" s="23"/>
      <c r="C505" s="32"/>
      <c r="D505" s="2"/>
      <c r="E505" s="26"/>
    </row>
    <row r="506" spans="1:5" ht="12.75">
      <c r="A506" s="6"/>
      <c r="B506" s="22"/>
      <c r="C506" s="20"/>
      <c r="D506" s="6"/>
      <c r="E506" s="28"/>
    </row>
    <row r="507" spans="1:5" ht="12.75">
      <c r="A507" s="6"/>
      <c r="B507" s="22"/>
      <c r="C507" s="20"/>
      <c r="D507" s="6" t="s">
        <v>253</v>
      </c>
      <c r="E507" s="28"/>
    </row>
    <row r="508" spans="1:5" ht="12.75">
      <c r="A508" s="6"/>
      <c r="B508" s="22"/>
      <c r="C508" s="20"/>
      <c r="D508" s="6" t="s">
        <v>254</v>
      </c>
      <c r="E508" s="28"/>
    </row>
    <row r="509" spans="1:5" ht="12.75">
      <c r="A509" s="6"/>
      <c r="B509" s="22"/>
      <c r="C509" s="20"/>
      <c r="D509" s="6"/>
      <c r="E509" s="28"/>
    </row>
    <row r="510" spans="1:5" ht="12.75">
      <c r="A510" s="6"/>
      <c r="B510" s="22"/>
      <c r="C510" s="20">
        <v>4110</v>
      </c>
      <c r="D510" s="6" t="s">
        <v>32</v>
      </c>
      <c r="E510" s="28">
        <v>800</v>
      </c>
    </row>
    <row r="511" spans="1:5" ht="12.75">
      <c r="A511" s="6"/>
      <c r="B511" s="22"/>
      <c r="C511" s="20"/>
      <c r="D511" s="6"/>
      <c r="E511" s="28"/>
    </row>
    <row r="512" spans="1:5" ht="12.75">
      <c r="A512" s="6"/>
      <c r="B512" s="22"/>
      <c r="C512" s="20">
        <v>4120</v>
      </c>
      <c r="D512" s="6" t="s">
        <v>33</v>
      </c>
      <c r="E512" s="28">
        <v>200</v>
      </c>
    </row>
    <row r="513" spans="1:5" ht="12.75">
      <c r="A513" s="6"/>
      <c r="B513" s="22"/>
      <c r="C513" s="20"/>
      <c r="D513" s="6"/>
      <c r="E513" s="28"/>
    </row>
    <row r="514" spans="3:5" ht="12.75">
      <c r="C514" s="4">
        <v>4260</v>
      </c>
      <c r="D514" t="s">
        <v>34</v>
      </c>
      <c r="E514" s="25">
        <v>1000</v>
      </c>
    </row>
    <row r="516" spans="3:5" ht="12.75">
      <c r="C516" s="4">
        <v>4210</v>
      </c>
      <c r="D516" t="s">
        <v>21</v>
      </c>
      <c r="E516" s="25">
        <v>5000</v>
      </c>
    </row>
    <row r="518" spans="3:5" ht="12.75">
      <c r="C518" s="4">
        <v>4300</v>
      </c>
      <c r="D518" t="s">
        <v>15</v>
      </c>
      <c r="E518" s="25">
        <v>5000</v>
      </c>
    </row>
    <row r="520" spans="3:5" ht="12.75">
      <c r="C520" s="4">
        <v>4440</v>
      </c>
      <c r="D520" t="s">
        <v>44</v>
      </c>
      <c r="E520" s="25">
        <v>10000</v>
      </c>
    </row>
    <row r="521" ht="12.75">
      <c r="D521" t="s">
        <v>38</v>
      </c>
    </row>
    <row r="522" spans="1:5" ht="13.5" thickBot="1">
      <c r="A522" s="5"/>
      <c r="B522" s="21"/>
      <c r="C522" s="30"/>
      <c r="D522" s="5"/>
      <c r="E522" s="27"/>
    </row>
    <row r="523" spans="1:5" ht="13.5" thickTop="1">
      <c r="A523" s="6"/>
      <c r="B523" s="22"/>
      <c r="C523" s="20"/>
      <c r="D523" s="6"/>
      <c r="E523" s="28"/>
    </row>
    <row r="524" spans="1:5" ht="15">
      <c r="A524" s="18" t="s">
        <v>103</v>
      </c>
      <c r="B524" s="19" t="s">
        <v>104</v>
      </c>
      <c r="C524" s="34"/>
      <c r="D524" s="18"/>
      <c r="E524" s="36">
        <f>SUM(E527)</f>
        <v>45000</v>
      </c>
    </row>
    <row r="525" spans="1:5" ht="15.75" thickBot="1">
      <c r="A525" s="9"/>
      <c r="B525" s="12"/>
      <c r="C525" s="31"/>
      <c r="D525" s="9"/>
      <c r="E525" s="29"/>
    </row>
    <row r="526" ht="13.5" thickTop="1"/>
    <row r="527" spans="1:5" ht="12.75">
      <c r="A527" t="s">
        <v>100</v>
      </c>
      <c r="B527" s="13" t="s">
        <v>105</v>
      </c>
      <c r="D527" t="s">
        <v>106</v>
      </c>
      <c r="E527" s="25">
        <f>SUM(E530,E532,E534,E536,E539,E541)</f>
        <v>45000</v>
      </c>
    </row>
    <row r="528" spans="1:5" ht="12.75">
      <c r="A528" s="2"/>
      <c r="B528" s="23"/>
      <c r="C528" s="32"/>
      <c r="D528" s="2"/>
      <c r="E528" s="26"/>
    </row>
    <row r="529" spans="1:5" ht="12.75">
      <c r="A529" s="6"/>
      <c r="B529" s="22"/>
      <c r="C529" s="20"/>
      <c r="D529" s="6"/>
      <c r="E529" s="28"/>
    </row>
    <row r="530" spans="1:5" ht="12.75">
      <c r="A530" s="6"/>
      <c r="B530" s="22"/>
      <c r="C530" s="20">
        <v>4110</v>
      </c>
      <c r="D530" s="6" t="s">
        <v>32</v>
      </c>
      <c r="E530" s="28">
        <v>500</v>
      </c>
    </row>
    <row r="531" spans="1:5" ht="12.75">
      <c r="A531" s="6"/>
      <c r="B531" s="22"/>
      <c r="C531" s="20"/>
      <c r="D531" s="6"/>
      <c r="E531" s="28"/>
    </row>
    <row r="532" spans="1:5" ht="12.75">
      <c r="A532" s="6"/>
      <c r="B532" s="22"/>
      <c r="C532" s="20">
        <v>4120</v>
      </c>
      <c r="D532" s="6" t="s">
        <v>33</v>
      </c>
      <c r="E532" s="28">
        <v>120</v>
      </c>
    </row>
    <row r="534" spans="3:5" ht="12.75">
      <c r="C534" s="4">
        <v>4210</v>
      </c>
      <c r="D534" t="s">
        <v>107</v>
      </c>
      <c r="E534" s="25">
        <v>10000</v>
      </c>
    </row>
    <row r="536" spans="3:5" ht="12.75">
      <c r="C536" s="4">
        <v>4240</v>
      </c>
      <c r="D536" t="s">
        <v>206</v>
      </c>
      <c r="E536" s="25">
        <v>1000</v>
      </c>
    </row>
    <row r="537" ht="12.75">
      <c r="D537" t="s">
        <v>99</v>
      </c>
    </row>
    <row r="539" spans="3:5" ht="12.75">
      <c r="C539" s="4">
        <v>4300</v>
      </c>
      <c r="D539" t="s">
        <v>15</v>
      </c>
      <c r="E539" s="25">
        <v>31380</v>
      </c>
    </row>
    <row r="541" spans="3:5" ht="12.75">
      <c r="C541" s="20">
        <v>4410</v>
      </c>
      <c r="D541" s="6" t="s">
        <v>35</v>
      </c>
      <c r="E541" s="28">
        <v>2000</v>
      </c>
    </row>
    <row r="542" spans="1:5" s="2" customFormat="1" ht="13.5" thickBot="1">
      <c r="A542" s="5"/>
      <c r="B542" s="21"/>
      <c r="C542" s="5"/>
      <c r="D542" s="5"/>
      <c r="E542" s="5"/>
    </row>
    <row r="543" s="6" customFormat="1" ht="13.5" thickTop="1">
      <c r="B543" s="22"/>
    </row>
    <row r="544" spans="1:5" s="6" customFormat="1" ht="15">
      <c r="A544" s="18" t="s">
        <v>110</v>
      </c>
      <c r="B544" s="19" t="s">
        <v>111</v>
      </c>
      <c r="C544" s="34"/>
      <c r="D544" s="18"/>
      <c r="E544" s="36">
        <f>SUM(E547,E557,E571,E577,E583,E612,E633)</f>
        <v>1000890</v>
      </c>
    </row>
    <row r="545" spans="1:5" ht="13.5" thickBot="1">
      <c r="A545" s="5"/>
      <c r="B545" s="21"/>
      <c r="C545" s="30"/>
      <c r="D545" s="5"/>
      <c r="E545" s="27"/>
    </row>
    <row r="546" spans="1:5" ht="15.75" thickTop="1">
      <c r="A546" s="18"/>
      <c r="B546" s="19"/>
      <c r="C546" s="34"/>
      <c r="D546" s="18"/>
      <c r="E546" s="36"/>
    </row>
    <row r="547" spans="1:5" ht="12.75">
      <c r="A547" s="47" t="s">
        <v>13</v>
      </c>
      <c r="B547" s="46" t="s">
        <v>193</v>
      </c>
      <c r="C547" s="45"/>
      <c r="D547" s="44" t="s">
        <v>194</v>
      </c>
      <c r="E547" s="48">
        <f>SUM(E551)</f>
        <v>17400</v>
      </c>
    </row>
    <row r="548" spans="1:5" ht="15">
      <c r="A548" s="18"/>
      <c r="B548" s="19"/>
      <c r="C548" s="34"/>
      <c r="D548" s="44" t="s">
        <v>196</v>
      </c>
      <c r="E548" s="36"/>
    </row>
    <row r="549" spans="1:5" ht="15">
      <c r="A549" s="49"/>
      <c r="B549" s="50"/>
      <c r="C549" s="63"/>
      <c r="D549" s="52" t="s">
        <v>195</v>
      </c>
      <c r="E549" s="64"/>
    </row>
    <row r="550" spans="1:5" ht="15">
      <c r="A550" s="18"/>
      <c r="B550" s="19"/>
      <c r="C550" s="34"/>
      <c r="D550" s="44"/>
      <c r="E550" s="36"/>
    </row>
    <row r="551" spans="1:5" ht="15">
      <c r="A551" s="18"/>
      <c r="B551" s="19"/>
      <c r="C551" s="45">
        <v>4130</v>
      </c>
      <c r="D551" s="44" t="s">
        <v>115</v>
      </c>
      <c r="E551" s="48">
        <v>17400</v>
      </c>
    </row>
    <row r="552" spans="1:5" s="2" customFormat="1" ht="15">
      <c r="A552" s="49"/>
      <c r="B552" s="50"/>
      <c r="C552" s="51"/>
      <c r="D552" s="52"/>
      <c r="E552" s="53"/>
    </row>
    <row r="553" spans="1:5" s="6" customFormat="1" ht="12.75">
      <c r="A553"/>
      <c r="B553" s="13"/>
      <c r="C553" s="4"/>
      <c r="D553" s="4" t="s">
        <v>214</v>
      </c>
      <c r="E553" s="25"/>
    </row>
    <row r="554" spans="1:5" s="6" customFormat="1" ht="12.75">
      <c r="A554"/>
      <c r="B554" s="13"/>
      <c r="C554" s="4"/>
      <c r="D554"/>
      <c r="E554" s="25"/>
    </row>
    <row r="555" spans="1:5" s="6" customFormat="1" ht="12.75">
      <c r="A555" s="16">
        <v>1</v>
      </c>
      <c r="B555" s="15" t="s">
        <v>24</v>
      </c>
      <c r="C555" s="16">
        <v>3</v>
      </c>
      <c r="D555" s="16">
        <v>4</v>
      </c>
      <c r="E555" s="80">
        <v>5</v>
      </c>
    </row>
    <row r="556" spans="1:5" s="6" customFormat="1" ht="15">
      <c r="A556" s="18"/>
      <c r="B556" s="19"/>
      <c r="C556" s="45"/>
      <c r="D556" s="44"/>
      <c r="E556" s="48"/>
    </row>
    <row r="557" spans="1:5" ht="12.75">
      <c r="A557" t="s">
        <v>13</v>
      </c>
      <c r="B557" s="13" t="s">
        <v>112</v>
      </c>
      <c r="D557" t="s">
        <v>113</v>
      </c>
      <c r="E557" s="25">
        <f>SUM(E561,E564,E566,E568)</f>
        <v>464000</v>
      </c>
    </row>
    <row r="558" spans="1:5" s="2" customFormat="1" ht="12.75">
      <c r="A558" s="6"/>
      <c r="B558" s="67"/>
      <c r="C558" s="20"/>
      <c r="D558" s="6" t="s">
        <v>201</v>
      </c>
      <c r="E558" s="28"/>
    </row>
    <row r="559" spans="1:5" s="6" customFormat="1" ht="12.75">
      <c r="A559" s="2"/>
      <c r="B559" s="24"/>
      <c r="C559" s="32"/>
      <c r="D559" s="2"/>
      <c r="E559" s="26"/>
    </row>
    <row r="561" spans="3:5" ht="12.75">
      <c r="C561" s="4">
        <v>3110</v>
      </c>
      <c r="D561" t="s">
        <v>114</v>
      </c>
      <c r="E561" s="25">
        <v>425000</v>
      </c>
    </row>
    <row r="562" ht="12.75">
      <c r="D562" t="s">
        <v>220</v>
      </c>
    </row>
    <row r="564" spans="3:5" ht="12.75">
      <c r="C564" s="4">
        <v>4110</v>
      </c>
      <c r="D564" t="s">
        <v>32</v>
      </c>
      <c r="E564" s="25">
        <v>35000</v>
      </c>
    </row>
    <row r="566" spans="3:5" ht="12.75">
      <c r="C566" s="4">
        <v>4210</v>
      </c>
      <c r="D566" t="s">
        <v>21</v>
      </c>
      <c r="E566" s="25">
        <v>2000</v>
      </c>
    </row>
    <row r="568" spans="3:5" ht="12.75">
      <c r="C568" s="4">
        <v>4300</v>
      </c>
      <c r="D568" t="s">
        <v>15</v>
      </c>
      <c r="E568" s="25">
        <v>2000</v>
      </c>
    </row>
    <row r="569" spans="1:5" ht="12.75">
      <c r="A569" s="2"/>
      <c r="B569" s="23"/>
      <c r="C569" s="32"/>
      <c r="D569" s="2"/>
      <c r="E569" s="26"/>
    </row>
    <row r="571" spans="1:5" ht="12.75">
      <c r="A571" t="s">
        <v>13</v>
      </c>
      <c r="B571" s="13" t="s">
        <v>116</v>
      </c>
      <c r="D571" t="s">
        <v>117</v>
      </c>
      <c r="E571" s="25">
        <f>SUM(E574)</f>
        <v>280000</v>
      </c>
    </row>
    <row r="572" spans="1:5" ht="12.75">
      <c r="A572" s="2"/>
      <c r="B572" s="23"/>
      <c r="C572" s="32"/>
      <c r="D572" s="2"/>
      <c r="E572" s="26"/>
    </row>
    <row r="574" spans="3:5" ht="12.75">
      <c r="C574" s="4">
        <v>3110</v>
      </c>
      <c r="D574" t="s">
        <v>114</v>
      </c>
      <c r="E574" s="25">
        <v>280000</v>
      </c>
    </row>
    <row r="575" spans="1:5" ht="12.75">
      <c r="A575" s="2"/>
      <c r="B575" s="23"/>
      <c r="C575" s="32"/>
      <c r="D575" s="2"/>
      <c r="E575" s="26"/>
    </row>
    <row r="576" spans="1:5" ht="12.75">
      <c r="A576" s="6"/>
      <c r="B576" s="22"/>
      <c r="C576" s="20"/>
      <c r="D576" s="6"/>
      <c r="E576" s="28"/>
    </row>
    <row r="577" spans="1:5" ht="12.75">
      <c r="A577" t="s">
        <v>13</v>
      </c>
      <c r="B577" s="13" t="s">
        <v>118</v>
      </c>
      <c r="D577" t="s">
        <v>212</v>
      </c>
      <c r="E577" s="25">
        <f>SUM(E580)</f>
        <v>13800</v>
      </c>
    </row>
    <row r="578" spans="1:5" ht="12.75">
      <c r="A578" s="2"/>
      <c r="B578" s="23"/>
      <c r="C578" s="32"/>
      <c r="D578" s="2"/>
      <c r="E578" s="26"/>
    </row>
    <row r="580" spans="3:5" ht="12.75">
      <c r="C580" s="4">
        <v>3110</v>
      </c>
      <c r="D580" t="s">
        <v>114</v>
      </c>
      <c r="E580" s="25">
        <v>13800</v>
      </c>
    </row>
    <row r="581" spans="1:5" ht="12.75">
      <c r="A581" s="2"/>
      <c r="B581" s="23"/>
      <c r="C581" s="32"/>
      <c r="D581" s="2"/>
      <c r="E581" s="26"/>
    </row>
    <row r="583" spans="1:5" ht="12.75">
      <c r="A583" t="s">
        <v>26</v>
      </c>
      <c r="B583" s="13" t="s">
        <v>119</v>
      </c>
      <c r="D583" t="s">
        <v>120</v>
      </c>
      <c r="E583" s="25">
        <f>SUM(E586,E589,E592,E594,E596,E598,E600,E602,E604,E606)</f>
        <v>120416</v>
      </c>
    </row>
    <row r="584" spans="1:5" ht="12.75">
      <c r="A584" s="2"/>
      <c r="B584" s="23"/>
      <c r="C584" s="32"/>
      <c r="D584" s="2"/>
      <c r="E584" s="26"/>
    </row>
    <row r="586" spans="3:5" ht="12.75">
      <c r="C586" s="4">
        <v>3020</v>
      </c>
      <c r="D586" t="s">
        <v>43</v>
      </c>
      <c r="E586" s="25">
        <v>850</v>
      </c>
    </row>
    <row r="587" ht="12.75">
      <c r="D587" t="s">
        <v>189</v>
      </c>
    </row>
    <row r="589" spans="3:5" ht="12.75">
      <c r="C589" s="4">
        <v>4010</v>
      </c>
      <c r="D589" t="s">
        <v>96</v>
      </c>
      <c r="E589" s="25">
        <v>81126</v>
      </c>
    </row>
    <row r="590" ht="12.75">
      <c r="D590" t="s">
        <v>241</v>
      </c>
    </row>
    <row r="592" spans="3:5" ht="12.75">
      <c r="C592" s="4">
        <v>4040</v>
      </c>
      <c r="D592" t="s">
        <v>31</v>
      </c>
      <c r="E592" s="25">
        <v>6396</v>
      </c>
    </row>
    <row r="594" spans="3:5" ht="12.75">
      <c r="C594" s="4">
        <v>4110</v>
      </c>
      <c r="D594" t="s">
        <v>32</v>
      </c>
      <c r="E594" s="25">
        <v>15080</v>
      </c>
    </row>
    <row r="595" spans="1:5" ht="12.75">
      <c r="A595" s="20"/>
      <c r="B595" s="40"/>
      <c r="C595" s="20"/>
      <c r="D595" s="20"/>
      <c r="E595" s="81"/>
    </row>
    <row r="596" spans="3:5" ht="12.75">
      <c r="C596" s="4">
        <v>4120</v>
      </c>
      <c r="D596" t="s">
        <v>33</v>
      </c>
      <c r="E596" s="25">
        <v>2145</v>
      </c>
    </row>
    <row r="598" spans="3:5" ht="12.75">
      <c r="C598" s="4">
        <v>4210</v>
      </c>
      <c r="D598" t="s">
        <v>21</v>
      </c>
      <c r="E598" s="25">
        <v>4000</v>
      </c>
    </row>
    <row r="600" spans="3:5" ht="12.75">
      <c r="C600" s="4">
        <v>4280</v>
      </c>
      <c r="D600" t="s">
        <v>197</v>
      </c>
      <c r="E600" s="25">
        <v>36</v>
      </c>
    </row>
    <row r="602" spans="3:5" ht="12.75">
      <c r="C602" s="4">
        <v>4300</v>
      </c>
      <c r="D602" t="s">
        <v>15</v>
      </c>
      <c r="E602" s="25">
        <v>2964</v>
      </c>
    </row>
    <row r="604" spans="3:5" ht="12.75">
      <c r="C604" s="4">
        <v>4410</v>
      </c>
      <c r="D604" t="s">
        <v>35</v>
      </c>
      <c r="E604" s="25">
        <v>5000</v>
      </c>
    </row>
    <row r="606" spans="3:5" ht="12.75">
      <c r="C606" s="4">
        <v>4440</v>
      </c>
      <c r="D606" t="s">
        <v>121</v>
      </c>
      <c r="E606" s="25">
        <v>2819</v>
      </c>
    </row>
    <row r="607" spans="1:5" ht="12.75">
      <c r="A607" s="2"/>
      <c r="B607" s="23"/>
      <c r="C607" s="32"/>
      <c r="D607" s="2" t="s">
        <v>38</v>
      </c>
      <c r="E607" s="26"/>
    </row>
    <row r="608" spans="1:5" ht="12.75">
      <c r="A608" s="6"/>
      <c r="B608" s="22"/>
      <c r="C608" s="20"/>
      <c r="D608" s="6"/>
      <c r="E608" s="28"/>
    </row>
    <row r="609" ht="12.75">
      <c r="D609" s="4" t="s">
        <v>136</v>
      </c>
    </row>
    <row r="610" spans="1:5" ht="12.75">
      <c r="A610" s="16">
        <v>1</v>
      </c>
      <c r="B610" s="15" t="s">
        <v>24</v>
      </c>
      <c r="C610" s="16">
        <v>3</v>
      </c>
      <c r="D610" s="16">
        <v>4</v>
      </c>
      <c r="E610" s="80">
        <v>5</v>
      </c>
    </row>
    <row r="611" spans="1:5" ht="12.75">
      <c r="A611" s="6"/>
      <c r="B611" s="22"/>
      <c r="C611" s="20"/>
      <c r="D611" s="6"/>
      <c r="E611" s="28"/>
    </row>
    <row r="612" spans="1:5" ht="12.75">
      <c r="A612" t="s">
        <v>13</v>
      </c>
      <c r="B612" s="13" t="s">
        <v>122</v>
      </c>
      <c r="D612" t="s">
        <v>123</v>
      </c>
      <c r="E612" s="25">
        <f>SUM(E615,E618,E621,E623,E625,E627,E629)</f>
        <v>56774</v>
      </c>
    </row>
    <row r="613" spans="1:5" ht="12.75">
      <c r="A613" s="2"/>
      <c r="B613" s="23"/>
      <c r="C613" s="32"/>
      <c r="D613" s="2" t="s">
        <v>124</v>
      </c>
      <c r="E613" s="26"/>
    </row>
    <row r="615" spans="3:5" ht="12.75">
      <c r="C615" s="4">
        <v>3020</v>
      </c>
      <c r="D615" t="s">
        <v>43</v>
      </c>
      <c r="E615" s="25">
        <v>1500</v>
      </c>
    </row>
    <row r="616" ht="12.75">
      <c r="D616" t="s">
        <v>189</v>
      </c>
    </row>
    <row r="618" spans="3:5" ht="12.75">
      <c r="C618" s="4">
        <v>4010</v>
      </c>
      <c r="D618" t="s">
        <v>30</v>
      </c>
      <c r="E618" s="25">
        <v>37955</v>
      </c>
    </row>
    <row r="619" ht="12.75">
      <c r="D619" t="s">
        <v>288</v>
      </c>
    </row>
    <row r="621" spans="3:5" ht="12.75">
      <c r="C621" s="4">
        <v>4040</v>
      </c>
      <c r="D621" t="s">
        <v>31</v>
      </c>
      <c r="E621" s="25">
        <v>3117</v>
      </c>
    </row>
    <row r="623" spans="3:5" ht="12.75">
      <c r="C623" s="4">
        <v>4110</v>
      </c>
      <c r="D623" t="s">
        <v>32</v>
      </c>
      <c r="E623" s="25">
        <v>7077</v>
      </c>
    </row>
    <row r="625" spans="3:5" ht="12.75">
      <c r="C625" s="4">
        <v>4120</v>
      </c>
      <c r="D625" t="s">
        <v>33</v>
      </c>
      <c r="E625" s="25">
        <v>2090</v>
      </c>
    </row>
    <row r="627" spans="3:5" ht="12.75">
      <c r="C627" s="4">
        <v>4280</v>
      </c>
      <c r="D627" t="s">
        <v>197</v>
      </c>
      <c r="E627" s="25">
        <v>300</v>
      </c>
    </row>
    <row r="629" spans="3:5" ht="12.75">
      <c r="C629" s="4">
        <v>4440</v>
      </c>
      <c r="D629" t="s">
        <v>44</v>
      </c>
      <c r="E629" s="25">
        <v>4735</v>
      </c>
    </row>
    <row r="630" ht="12.75">
      <c r="D630" t="s">
        <v>38</v>
      </c>
    </row>
    <row r="631" spans="1:5" ht="12.75">
      <c r="A631" s="2"/>
      <c r="B631" s="23"/>
      <c r="C631" s="32"/>
      <c r="D631" s="2"/>
      <c r="E631" s="26"/>
    </row>
    <row r="633" spans="1:5" ht="12.75">
      <c r="A633" t="s">
        <v>26</v>
      </c>
      <c r="B633" s="13" t="s">
        <v>183</v>
      </c>
      <c r="D633" t="s">
        <v>16</v>
      </c>
      <c r="E633" s="25">
        <f>SUM(E636,E641)</f>
        <v>48500</v>
      </c>
    </row>
    <row r="634" spans="1:5" ht="12.75">
      <c r="A634" s="2"/>
      <c r="B634" s="23"/>
      <c r="C634" s="32"/>
      <c r="D634" s="2"/>
      <c r="E634" s="26"/>
    </row>
    <row r="636" spans="3:5" ht="12.75">
      <c r="C636" s="4">
        <v>2820</v>
      </c>
      <c r="D636" t="s">
        <v>276</v>
      </c>
      <c r="E636" s="25">
        <v>1500</v>
      </c>
    </row>
    <row r="637" spans="1:5" ht="12.75">
      <c r="A637" s="6"/>
      <c r="B637" s="22"/>
      <c r="C637" s="20"/>
      <c r="D637" s="6" t="s">
        <v>289</v>
      </c>
      <c r="E637" s="28"/>
    </row>
    <row r="638" spans="1:5" ht="12.75">
      <c r="A638" s="6"/>
      <c r="B638" s="22"/>
      <c r="C638" s="20"/>
      <c r="D638" s="6" t="s">
        <v>271</v>
      </c>
      <c r="E638" s="28"/>
    </row>
    <row r="639" spans="1:5" ht="12.75">
      <c r="A639" s="6"/>
      <c r="B639" s="22"/>
      <c r="C639" s="20"/>
      <c r="D639" s="6" t="s">
        <v>184</v>
      </c>
      <c r="E639" s="28"/>
    </row>
    <row r="640" spans="1:5" ht="12.75">
      <c r="A640" s="6"/>
      <c r="B640" s="22"/>
      <c r="C640" s="20"/>
      <c r="D640" s="6"/>
      <c r="E640" s="28"/>
    </row>
    <row r="641" spans="1:5" ht="12.75">
      <c r="A641" s="6"/>
      <c r="B641" s="22"/>
      <c r="C641" s="20">
        <v>3110</v>
      </c>
      <c r="D641" s="6" t="s">
        <v>114</v>
      </c>
      <c r="E641" s="28">
        <v>47000</v>
      </c>
    </row>
    <row r="642" spans="1:5" ht="13.5" thickBot="1">
      <c r="A642" s="5"/>
      <c r="B642" s="21"/>
      <c r="C642" s="30"/>
      <c r="D642" s="5"/>
      <c r="E642" s="27"/>
    </row>
    <row r="643" ht="13.5" thickTop="1"/>
    <row r="644" spans="1:5" ht="15.75" thickBot="1">
      <c r="A644" s="9" t="s">
        <v>125</v>
      </c>
      <c r="B644" s="12" t="s">
        <v>126</v>
      </c>
      <c r="C644" s="31"/>
      <c r="D644" s="9"/>
      <c r="E644" s="29">
        <f>SUM(E646,E674,E710,E724)</f>
        <v>390137</v>
      </c>
    </row>
    <row r="645" ht="13.5" thickTop="1"/>
    <row r="646" spans="1:5" ht="12.75">
      <c r="A646" t="s">
        <v>13</v>
      </c>
      <c r="B646" s="13" t="s">
        <v>127</v>
      </c>
      <c r="D646" t="s">
        <v>128</v>
      </c>
      <c r="E646" s="25">
        <f>SUM(E648,E653,E656,E658,E660,E662,E668,E671)</f>
        <v>111588</v>
      </c>
    </row>
    <row r="647" spans="1:5" ht="12.75">
      <c r="A647" s="2"/>
      <c r="B647" s="24"/>
      <c r="C647" s="32"/>
      <c r="D647" s="2"/>
      <c r="E647" s="26"/>
    </row>
    <row r="648" spans="1:5" ht="12.75">
      <c r="A648" s="6"/>
      <c r="B648" s="67"/>
      <c r="C648" s="20">
        <v>3020</v>
      </c>
      <c r="D648" s="6" t="s">
        <v>28</v>
      </c>
      <c r="E648" s="28">
        <v>1188</v>
      </c>
    </row>
    <row r="649" spans="1:5" ht="12.75">
      <c r="A649" s="6"/>
      <c r="B649" s="67"/>
      <c r="C649" s="20"/>
      <c r="D649" s="6" t="s">
        <v>247</v>
      </c>
      <c r="E649" s="28"/>
    </row>
    <row r="650" spans="1:5" ht="12.75">
      <c r="A650" s="6"/>
      <c r="B650" s="67"/>
      <c r="C650" s="20"/>
      <c r="D650" s="6" t="s">
        <v>248</v>
      </c>
      <c r="E650" s="28"/>
    </row>
    <row r="651" spans="1:5" ht="12.75">
      <c r="A651" s="6"/>
      <c r="B651" s="67"/>
      <c r="C651" s="20"/>
      <c r="D651" s="6" t="s">
        <v>290</v>
      </c>
      <c r="E651" s="28"/>
    </row>
    <row r="652" spans="1:5" ht="12.75">
      <c r="A652" s="6"/>
      <c r="B652" s="67"/>
      <c r="C652" s="20"/>
      <c r="D652" s="6"/>
      <c r="E652" s="28"/>
    </row>
    <row r="653" spans="3:5" ht="12.75">
      <c r="C653" s="4">
        <v>4010</v>
      </c>
      <c r="D653" t="s">
        <v>30</v>
      </c>
      <c r="E653" s="25">
        <v>81723</v>
      </c>
    </row>
    <row r="654" ht="12.75">
      <c r="D654" t="s">
        <v>291</v>
      </c>
    </row>
    <row r="656" spans="3:5" ht="12.75">
      <c r="C656" s="4">
        <v>4040</v>
      </c>
      <c r="D656" t="s">
        <v>31</v>
      </c>
      <c r="E656" s="25">
        <v>6356</v>
      </c>
    </row>
    <row r="658" spans="3:5" ht="12.75">
      <c r="C658" s="4">
        <v>4110</v>
      </c>
      <c r="D658" t="s">
        <v>32</v>
      </c>
      <c r="E658" s="25">
        <v>15633</v>
      </c>
    </row>
    <row r="660" spans="3:5" ht="12.75">
      <c r="C660" s="4">
        <v>4120</v>
      </c>
      <c r="D660" t="s">
        <v>33</v>
      </c>
      <c r="E660" s="25">
        <v>2129</v>
      </c>
    </row>
    <row r="662" spans="3:5" ht="12.75">
      <c r="C662" s="4">
        <v>4210</v>
      </c>
      <c r="D662" t="s">
        <v>21</v>
      </c>
      <c r="E662" s="25">
        <v>200</v>
      </c>
    </row>
    <row r="663" spans="1:5" ht="12.75">
      <c r="A663" s="20"/>
      <c r="B663" s="40"/>
      <c r="C663" s="20"/>
      <c r="D663" s="20"/>
      <c r="E663" s="41"/>
    </row>
    <row r="664" spans="1:5" ht="12.75">
      <c r="A664" s="6"/>
      <c r="B664" s="22"/>
      <c r="C664" s="20"/>
      <c r="D664" s="20" t="s">
        <v>143</v>
      </c>
      <c r="E664" s="28"/>
    </row>
    <row r="665" spans="1:5" ht="12.75">
      <c r="A665" s="2"/>
      <c r="B665" s="23"/>
      <c r="C665" s="32"/>
      <c r="D665" s="32"/>
      <c r="E665" s="26"/>
    </row>
    <row r="666" spans="1:5" ht="12.75">
      <c r="A666" s="32">
        <v>1</v>
      </c>
      <c r="B666" s="42" t="s">
        <v>24</v>
      </c>
      <c r="C666" s="32">
        <v>3</v>
      </c>
      <c r="D666" s="32">
        <v>4</v>
      </c>
      <c r="E666" s="82">
        <v>5</v>
      </c>
    </row>
    <row r="667" spans="1:5" ht="12.75">
      <c r="A667" s="20"/>
      <c r="B667" s="40"/>
      <c r="C667" s="20"/>
      <c r="D667" s="20"/>
      <c r="E667" s="41"/>
    </row>
    <row r="668" spans="3:5" ht="12.75">
      <c r="C668" s="4">
        <v>4240</v>
      </c>
      <c r="D668" t="s">
        <v>98</v>
      </c>
      <c r="E668" s="25">
        <v>300</v>
      </c>
    </row>
    <row r="669" ht="12.75">
      <c r="D669" t="s">
        <v>99</v>
      </c>
    </row>
    <row r="671" spans="3:5" ht="12.75">
      <c r="C671" s="4">
        <v>4440</v>
      </c>
      <c r="D671" t="s">
        <v>37</v>
      </c>
      <c r="E671" s="25">
        <v>4059</v>
      </c>
    </row>
    <row r="672" spans="1:5" ht="12.75">
      <c r="A672" s="2"/>
      <c r="B672" s="23"/>
      <c r="C672" s="32"/>
      <c r="D672" s="2" t="s">
        <v>38</v>
      </c>
      <c r="E672" s="26"/>
    </row>
    <row r="673" spans="1:4" ht="12.75">
      <c r="A673" t="s">
        <v>142</v>
      </c>
      <c r="D673" s="4" t="s">
        <v>10</v>
      </c>
    </row>
    <row r="674" spans="1:5" ht="12.75">
      <c r="A674" s="6" t="s">
        <v>13</v>
      </c>
      <c r="B674" s="22" t="s">
        <v>129</v>
      </c>
      <c r="C674" s="20"/>
      <c r="D674" s="6" t="s">
        <v>130</v>
      </c>
      <c r="E674" s="28">
        <f>SUM(E677,E683,E687,E689,E691,E693,E695,E697,E700,E702,E704,E706)</f>
        <v>276135</v>
      </c>
    </row>
    <row r="675" spans="1:5" ht="12.75">
      <c r="A675" s="32" t="s">
        <v>10</v>
      </c>
      <c r="B675" s="42" t="s">
        <v>10</v>
      </c>
      <c r="C675" s="32" t="s">
        <v>10</v>
      </c>
      <c r="D675" s="32" t="s">
        <v>10</v>
      </c>
      <c r="E675" s="42" t="s">
        <v>10</v>
      </c>
    </row>
    <row r="677" spans="3:5" ht="12.75">
      <c r="C677" s="4">
        <v>3020</v>
      </c>
      <c r="D677" t="s">
        <v>131</v>
      </c>
      <c r="E677" s="25">
        <v>10600</v>
      </c>
    </row>
    <row r="678" ht="12.75">
      <c r="D678" t="s">
        <v>29</v>
      </c>
    </row>
    <row r="679" ht="12.75">
      <c r="D679" t="s">
        <v>292</v>
      </c>
    </row>
    <row r="680" ht="12.75">
      <c r="D680" t="s">
        <v>293</v>
      </c>
    </row>
    <row r="681" ht="12.75">
      <c r="D681" t="s">
        <v>294</v>
      </c>
    </row>
    <row r="683" spans="3:5" ht="12.75">
      <c r="C683" s="4">
        <v>4010</v>
      </c>
      <c r="D683" t="s">
        <v>30</v>
      </c>
      <c r="E683" s="25">
        <v>167480</v>
      </c>
    </row>
    <row r="684" ht="12.75">
      <c r="D684" t="s">
        <v>295</v>
      </c>
    </row>
    <row r="685" ht="12.75">
      <c r="D685" t="s">
        <v>296</v>
      </c>
    </row>
    <row r="687" spans="3:5" ht="12.75">
      <c r="C687" s="4">
        <v>4040</v>
      </c>
      <c r="D687" t="s">
        <v>31</v>
      </c>
      <c r="E687" s="25">
        <v>10401</v>
      </c>
    </row>
    <row r="689" spans="3:5" ht="12.75">
      <c r="C689" s="4">
        <v>4110</v>
      </c>
      <c r="D689" t="s">
        <v>32</v>
      </c>
      <c r="E689" s="25">
        <v>34208</v>
      </c>
    </row>
    <row r="691" spans="3:5" ht="12.75">
      <c r="C691" s="4">
        <v>4120</v>
      </c>
      <c r="D691" t="s">
        <v>33</v>
      </c>
      <c r="E691" s="25">
        <v>4607</v>
      </c>
    </row>
    <row r="693" spans="3:5" ht="12.75">
      <c r="C693" s="4">
        <v>4210</v>
      </c>
      <c r="D693" t="s">
        <v>21</v>
      </c>
      <c r="E693" s="25">
        <v>4000</v>
      </c>
    </row>
    <row r="695" spans="3:5" ht="12.75">
      <c r="C695" s="4">
        <v>4220</v>
      </c>
      <c r="D695" t="s">
        <v>132</v>
      </c>
      <c r="E695" s="25">
        <v>24000</v>
      </c>
    </row>
    <row r="697" spans="3:5" ht="12.75">
      <c r="C697" s="4">
        <v>4240</v>
      </c>
      <c r="D697" t="s">
        <v>133</v>
      </c>
      <c r="E697" s="25">
        <v>3500</v>
      </c>
    </row>
    <row r="698" ht="12.75">
      <c r="D698" t="s">
        <v>99</v>
      </c>
    </row>
    <row r="700" spans="3:5" ht="12.75">
      <c r="C700" s="4">
        <v>4270</v>
      </c>
      <c r="D700" t="s">
        <v>22</v>
      </c>
      <c r="E700" s="25">
        <v>3000</v>
      </c>
    </row>
    <row r="702" spans="3:5" ht="12.75">
      <c r="C702" s="4">
        <v>4300</v>
      </c>
      <c r="D702" t="s">
        <v>15</v>
      </c>
      <c r="E702" s="25">
        <v>3100</v>
      </c>
    </row>
    <row r="704" spans="3:5" ht="12.75">
      <c r="C704" s="4">
        <v>4410</v>
      </c>
      <c r="D704" t="s">
        <v>35</v>
      </c>
      <c r="E704" s="25">
        <v>350</v>
      </c>
    </row>
    <row r="706" spans="3:5" ht="12.75">
      <c r="C706" s="4">
        <v>4440</v>
      </c>
      <c r="D706" t="s">
        <v>37</v>
      </c>
      <c r="E706" s="25">
        <v>10889</v>
      </c>
    </row>
    <row r="707" spans="1:5" ht="12.75">
      <c r="A707" s="6"/>
      <c r="B707" s="22"/>
      <c r="C707" s="20"/>
      <c r="D707" s="6" t="s">
        <v>38</v>
      </c>
      <c r="E707" s="28"/>
    </row>
    <row r="708" spans="1:5" ht="12.75">
      <c r="A708" s="2"/>
      <c r="B708" s="23"/>
      <c r="C708" s="32"/>
      <c r="D708" s="2"/>
      <c r="E708" s="26"/>
    </row>
    <row r="709" spans="1:5" ht="12.75">
      <c r="A709" s="6"/>
      <c r="B709" s="22"/>
      <c r="C709" s="20"/>
      <c r="D709" s="6"/>
      <c r="E709" s="28"/>
    </row>
    <row r="710" spans="1:5" ht="12.75">
      <c r="A710" s="6" t="s">
        <v>26</v>
      </c>
      <c r="B710" s="22" t="s">
        <v>297</v>
      </c>
      <c r="C710" s="20"/>
      <c r="D710" s="6" t="s">
        <v>287</v>
      </c>
      <c r="E710" s="28">
        <f>SUM(E713,E715)</f>
        <v>1414</v>
      </c>
    </row>
    <row r="711" spans="1:5" ht="12.75">
      <c r="A711" s="2"/>
      <c r="B711" s="23"/>
      <c r="C711" s="32"/>
      <c r="D711" s="2"/>
      <c r="E711" s="26"/>
    </row>
    <row r="712" spans="1:5" ht="12.75">
      <c r="A712" s="6"/>
      <c r="B712" s="22"/>
      <c r="C712" s="20"/>
      <c r="D712" s="6"/>
      <c r="E712" s="28"/>
    </row>
    <row r="713" spans="1:5" ht="12.75">
      <c r="A713" s="6"/>
      <c r="B713" s="22"/>
      <c r="C713" s="20">
        <v>4300</v>
      </c>
      <c r="D713" s="6" t="s">
        <v>15</v>
      </c>
      <c r="E713" s="28">
        <v>1301</v>
      </c>
    </row>
    <row r="714" spans="1:5" ht="12.75">
      <c r="A714" s="6"/>
      <c r="B714" s="22"/>
      <c r="C714" s="20"/>
      <c r="D714" s="6"/>
      <c r="E714" s="28"/>
    </row>
    <row r="715" spans="1:5" ht="12.75">
      <c r="A715" s="6"/>
      <c r="B715" s="22"/>
      <c r="C715" s="20">
        <v>4410</v>
      </c>
      <c r="D715" s="6" t="s">
        <v>35</v>
      </c>
      <c r="E715" s="28">
        <v>113</v>
      </c>
    </row>
    <row r="716" spans="1:5" ht="12.75">
      <c r="A716" s="2"/>
      <c r="B716" s="23"/>
      <c r="C716" s="32"/>
      <c r="D716" s="2"/>
      <c r="E716" s="26"/>
    </row>
    <row r="717" spans="1:5" ht="12.75">
      <c r="A717" s="6"/>
      <c r="B717" s="22"/>
      <c r="C717" s="20"/>
      <c r="D717" s="6"/>
      <c r="E717" s="28"/>
    </row>
    <row r="718" spans="1:5" ht="12.75">
      <c r="A718" s="6"/>
      <c r="B718" s="22"/>
      <c r="C718" s="20"/>
      <c r="D718" s="6"/>
      <c r="E718" s="28"/>
    </row>
    <row r="719" spans="1:5" ht="12.75">
      <c r="A719" s="6"/>
      <c r="B719" s="22"/>
      <c r="C719" s="20"/>
      <c r="D719" s="6"/>
      <c r="E719" s="28"/>
    </row>
    <row r="720" spans="1:5" ht="12.75">
      <c r="A720" s="6"/>
      <c r="B720" s="22"/>
      <c r="C720" s="20"/>
      <c r="D720" s="20" t="s">
        <v>246</v>
      </c>
      <c r="E720" s="28"/>
    </row>
    <row r="721" spans="1:5" ht="12.75">
      <c r="A721" s="6"/>
      <c r="B721" s="22"/>
      <c r="C721" s="20"/>
      <c r="D721" s="6"/>
      <c r="E721" s="28"/>
    </row>
    <row r="722" spans="1:5" ht="12.75">
      <c r="A722" s="16">
        <v>1</v>
      </c>
      <c r="B722" s="15" t="s">
        <v>24</v>
      </c>
      <c r="C722" s="16">
        <v>3</v>
      </c>
      <c r="D722" s="16">
        <v>4</v>
      </c>
      <c r="E722" s="80">
        <v>5</v>
      </c>
    </row>
    <row r="724" spans="1:5" ht="12.75">
      <c r="A724" s="6" t="s">
        <v>13</v>
      </c>
      <c r="B724" s="22" t="s">
        <v>228</v>
      </c>
      <c r="C724" s="20"/>
      <c r="D724" s="6" t="s">
        <v>16</v>
      </c>
      <c r="E724" s="28">
        <f>SUM(E727)</f>
        <v>1000</v>
      </c>
    </row>
    <row r="725" spans="1:5" ht="12.75">
      <c r="A725" s="2"/>
      <c r="B725" s="23"/>
      <c r="C725" s="32"/>
      <c r="D725" s="2"/>
      <c r="E725" s="26"/>
    </row>
    <row r="726" spans="1:5" ht="12.75">
      <c r="A726" s="6"/>
      <c r="B726" s="22"/>
      <c r="C726" s="20"/>
      <c r="D726" s="6"/>
      <c r="E726" s="28"/>
    </row>
    <row r="727" spans="3:5" ht="12.75">
      <c r="C727" s="4">
        <v>4440</v>
      </c>
      <c r="D727" t="s">
        <v>44</v>
      </c>
      <c r="E727" s="25">
        <v>1000</v>
      </c>
    </row>
    <row r="728" ht="12.75">
      <c r="D728" s="6" t="s">
        <v>38</v>
      </c>
    </row>
    <row r="729" spans="1:5" ht="13.5" thickBot="1">
      <c r="A729" s="5"/>
      <c r="B729" s="21"/>
      <c r="C729" s="30"/>
      <c r="D729" s="5"/>
      <c r="E729" s="27"/>
    </row>
    <row r="730" ht="13.5" thickTop="1"/>
    <row r="731" spans="1:5" ht="15">
      <c r="A731" s="18" t="s">
        <v>137</v>
      </c>
      <c r="B731" s="19" t="s">
        <v>138</v>
      </c>
      <c r="C731" s="34"/>
      <c r="D731" s="18"/>
      <c r="E731" s="36">
        <f>SUM(E734,E767,E777,E785)</f>
        <v>729600</v>
      </c>
    </row>
    <row r="732" spans="1:5" ht="15.75" thickBot="1">
      <c r="A732" s="9"/>
      <c r="B732" s="12"/>
      <c r="C732" s="31"/>
      <c r="D732" s="9"/>
      <c r="E732" s="29"/>
    </row>
    <row r="733" ht="13.5" thickTop="1"/>
    <row r="734" spans="1:5" ht="12.75">
      <c r="A734" t="s">
        <v>13</v>
      </c>
      <c r="B734" s="13" t="s">
        <v>139</v>
      </c>
      <c r="D734" t="s">
        <v>140</v>
      </c>
      <c r="E734" s="25">
        <f>SUM(E737,E740,E743,E745,E747,E749,E751,E753,E755,E757,E759,E761,E764)</f>
        <v>161439</v>
      </c>
    </row>
    <row r="735" spans="1:5" ht="12.75">
      <c r="A735" s="2"/>
      <c r="B735" s="23"/>
      <c r="C735" s="32"/>
      <c r="D735" s="2"/>
      <c r="E735" s="26"/>
    </row>
    <row r="737" spans="3:5" ht="12.75">
      <c r="C737" s="4">
        <v>3020</v>
      </c>
      <c r="D737" t="s">
        <v>28</v>
      </c>
      <c r="E737" s="25">
        <v>300</v>
      </c>
    </row>
    <row r="738" ht="12.75">
      <c r="D738" t="s">
        <v>187</v>
      </c>
    </row>
    <row r="739" spans="1:5" ht="12.75">
      <c r="A739" s="20"/>
      <c r="B739" s="40"/>
      <c r="C739" s="20"/>
      <c r="D739" s="20"/>
      <c r="E739" s="41"/>
    </row>
    <row r="740" spans="3:5" ht="12.75">
      <c r="C740" s="4">
        <v>4010</v>
      </c>
      <c r="D740" t="s">
        <v>30</v>
      </c>
      <c r="E740" s="25">
        <v>39442</v>
      </c>
    </row>
    <row r="741" ht="12.75">
      <c r="D741" t="s">
        <v>213</v>
      </c>
    </row>
    <row r="742" spans="1:5" ht="12.75">
      <c r="A742" s="20"/>
      <c r="B742" s="40"/>
      <c r="C742" s="20"/>
      <c r="D742" s="20"/>
      <c r="E742" s="41"/>
    </row>
    <row r="743" spans="3:5" ht="12.75">
      <c r="C743" s="4">
        <v>4040</v>
      </c>
      <c r="D743" t="s">
        <v>31</v>
      </c>
      <c r="E743" s="25">
        <v>2984</v>
      </c>
    </row>
    <row r="745" spans="3:5" ht="12.75">
      <c r="C745" s="4">
        <v>4110</v>
      </c>
      <c r="D745" t="s">
        <v>32</v>
      </c>
      <c r="E745" s="25">
        <v>7100</v>
      </c>
    </row>
    <row r="747" spans="3:5" ht="12.75">
      <c r="C747" s="4">
        <v>4120</v>
      </c>
      <c r="D747" t="s">
        <v>33</v>
      </c>
      <c r="E747" s="25">
        <v>1009</v>
      </c>
    </row>
    <row r="749" spans="3:5" ht="12.75">
      <c r="C749" s="4">
        <v>4210</v>
      </c>
      <c r="D749" t="s">
        <v>21</v>
      </c>
      <c r="E749" s="25">
        <v>15000</v>
      </c>
    </row>
    <row r="751" spans="3:5" ht="12.75">
      <c r="C751" s="4">
        <v>4260</v>
      </c>
      <c r="D751" t="s">
        <v>34</v>
      </c>
      <c r="E751" s="25">
        <v>50000</v>
      </c>
    </row>
    <row r="753" spans="3:5" ht="12.75">
      <c r="C753" s="4">
        <v>4270</v>
      </c>
      <c r="D753" t="s">
        <v>22</v>
      </c>
      <c r="E753" s="25">
        <v>9000</v>
      </c>
    </row>
    <row r="755" spans="3:5" ht="12.75">
      <c r="C755" s="4">
        <v>4300</v>
      </c>
      <c r="D755" t="s">
        <v>15</v>
      </c>
      <c r="E755" s="25">
        <v>10000</v>
      </c>
    </row>
    <row r="757" spans="3:5" ht="12.75">
      <c r="C757" s="4">
        <v>4410</v>
      </c>
      <c r="D757" t="s">
        <v>35</v>
      </c>
      <c r="E757" s="25">
        <v>2500</v>
      </c>
    </row>
    <row r="759" spans="3:5" ht="12.75">
      <c r="C759" s="4">
        <v>4430</v>
      </c>
      <c r="D759" t="s">
        <v>36</v>
      </c>
      <c r="E759" s="25">
        <v>4300</v>
      </c>
    </row>
    <row r="761" spans="3:5" ht="12.75">
      <c r="C761" s="4">
        <v>4440</v>
      </c>
      <c r="D761" t="s">
        <v>37</v>
      </c>
      <c r="E761" s="25">
        <v>1804</v>
      </c>
    </row>
    <row r="762" ht="12.75">
      <c r="D762" t="s">
        <v>38</v>
      </c>
    </row>
    <row r="764" spans="3:5" ht="12.75">
      <c r="C764" s="4">
        <v>4510</v>
      </c>
      <c r="D764" t="s">
        <v>39</v>
      </c>
      <c r="E764" s="25">
        <v>18000</v>
      </c>
    </row>
    <row r="765" spans="2:5" s="2" customFormat="1" ht="12.75">
      <c r="B765" s="23"/>
      <c r="C765" s="32"/>
      <c r="E765" s="26"/>
    </row>
    <row r="767" spans="1:5" ht="12.75">
      <c r="A767" s="6" t="s">
        <v>13</v>
      </c>
      <c r="B767" s="22" t="s">
        <v>144</v>
      </c>
      <c r="C767" s="20"/>
      <c r="D767" s="6" t="s">
        <v>161</v>
      </c>
      <c r="E767" s="28">
        <f>SUM(E770)</f>
        <v>3000</v>
      </c>
    </row>
    <row r="768" spans="1:5" ht="12.75">
      <c r="A768" s="2"/>
      <c r="B768" s="23"/>
      <c r="C768" s="32"/>
      <c r="D768" s="2"/>
      <c r="E768" s="26"/>
    </row>
    <row r="770" spans="1:5" ht="12.75">
      <c r="A770" s="6"/>
      <c r="B770" s="22"/>
      <c r="C770" s="20">
        <v>4300</v>
      </c>
      <c r="D770" s="6" t="s">
        <v>15</v>
      </c>
      <c r="E770" s="28">
        <v>3000</v>
      </c>
    </row>
    <row r="771" spans="1:5" ht="12.75">
      <c r="A771" s="2"/>
      <c r="B771" s="23"/>
      <c r="C771" s="32"/>
      <c r="D771" s="2"/>
      <c r="E771" s="26"/>
    </row>
    <row r="772" spans="1:5" ht="12.75">
      <c r="A772" s="6"/>
      <c r="B772" s="22"/>
      <c r="C772" s="20"/>
      <c r="D772" s="6"/>
      <c r="E772" s="28"/>
    </row>
    <row r="773" spans="1:5" ht="12.75">
      <c r="A773" s="6"/>
      <c r="B773" s="22"/>
      <c r="C773" s="20"/>
      <c r="D773" s="6"/>
      <c r="E773" s="28"/>
    </row>
    <row r="774" spans="1:5" ht="12.75">
      <c r="A774" s="6"/>
      <c r="B774" s="22"/>
      <c r="C774" s="20"/>
      <c r="D774" s="20" t="s">
        <v>159</v>
      </c>
      <c r="E774" s="28"/>
    </row>
    <row r="775" spans="1:5" ht="12.75">
      <c r="A775" s="16">
        <v>1</v>
      </c>
      <c r="B775" s="15" t="s">
        <v>24</v>
      </c>
      <c r="C775" s="16">
        <v>3</v>
      </c>
      <c r="D775" s="16">
        <v>4</v>
      </c>
      <c r="E775" s="80">
        <v>5</v>
      </c>
    </row>
    <row r="776" spans="1:5" ht="12.75">
      <c r="A776" s="6"/>
      <c r="B776" s="22"/>
      <c r="C776" s="20"/>
      <c r="D776" s="6"/>
      <c r="E776" s="28"/>
    </row>
    <row r="777" spans="1:5" ht="12.75">
      <c r="A777" t="s">
        <v>13</v>
      </c>
      <c r="B777" s="13" t="s">
        <v>145</v>
      </c>
      <c r="D777" t="s">
        <v>146</v>
      </c>
      <c r="E777" s="25">
        <f>SUM(E780,E782)</f>
        <v>88000</v>
      </c>
    </row>
    <row r="778" spans="1:5" ht="12.75">
      <c r="A778" s="2"/>
      <c r="B778" s="23"/>
      <c r="C778" s="32"/>
      <c r="D778" s="2"/>
      <c r="E778" s="26"/>
    </row>
    <row r="780" spans="3:5" ht="12.75">
      <c r="C780" s="4">
        <v>4260</v>
      </c>
      <c r="D780" t="s">
        <v>34</v>
      </c>
      <c r="E780" s="25">
        <v>70000</v>
      </c>
    </row>
    <row r="782" spans="3:5" ht="12.75">
      <c r="C782" s="4">
        <v>6060</v>
      </c>
      <c r="D782" t="s">
        <v>63</v>
      </c>
      <c r="E782" s="25">
        <v>18000</v>
      </c>
    </row>
    <row r="783" spans="1:5" ht="12.75">
      <c r="A783" s="2"/>
      <c r="B783" s="23"/>
      <c r="C783" s="32"/>
      <c r="D783" s="2" t="s">
        <v>64</v>
      </c>
      <c r="E783" s="26"/>
    </row>
    <row r="784" spans="1:5" ht="12.75">
      <c r="A784" s="20"/>
      <c r="B784" s="40"/>
      <c r="C784" s="20"/>
      <c r="D784" s="20"/>
      <c r="E784" s="41"/>
    </row>
    <row r="785" spans="1:5" ht="12.75">
      <c r="A785" t="s">
        <v>13</v>
      </c>
      <c r="B785" s="13" t="s">
        <v>147</v>
      </c>
      <c r="D785" t="s">
        <v>16</v>
      </c>
      <c r="E785" s="25">
        <f>SUM(E788:E830)</f>
        <v>477161</v>
      </c>
    </row>
    <row r="786" spans="1:5" ht="12.75">
      <c r="A786" s="2"/>
      <c r="B786" s="23"/>
      <c r="C786" s="32"/>
      <c r="D786" s="2"/>
      <c r="E786" s="26"/>
    </row>
    <row r="788" spans="3:5" ht="12.75">
      <c r="C788" s="4">
        <v>3020</v>
      </c>
      <c r="D788" t="s">
        <v>43</v>
      </c>
      <c r="E788" s="25">
        <v>2000</v>
      </c>
    </row>
    <row r="789" ht="12.75">
      <c r="D789" t="s">
        <v>189</v>
      </c>
    </row>
    <row r="791" spans="3:5" ht="12.75">
      <c r="C791" s="4">
        <v>4010</v>
      </c>
      <c r="D791" t="s">
        <v>30</v>
      </c>
      <c r="E791" s="25">
        <v>88823</v>
      </c>
    </row>
    <row r="792" ht="12.75">
      <c r="D792" t="s">
        <v>298</v>
      </c>
    </row>
    <row r="794" spans="3:5" ht="12.75">
      <c r="C794" s="4">
        <v>4040</v>
      </c>
      <c r="D794" t="s">
        <v>31</v>
      </c>
      <c r="E794" s="25">
        <v>7566</v>
      </c>
    </row>
    <row r="796" spans="3:5" ht="12.75">
      <c r="C796" s="4">
        <v>4110</v>
      </c>
      <c r="D796" t="s">
        <v>32</v>
      </c>
      <c r="E796" s="25">
        <v>16608</v>
      </c>
    </row>
    <row r="798" spans="3:5" ht="12.75">
      <c r="C798" s="4">
        <v>4120</v>
      </c>
      <c r="D798" t="s">
        <v>33</v>
      </c>
      <c r="E798" s="25">
        <v>2361</v>
      </c>
    </row>
    <row r="800" spans="3:5" ht="12.75">
      <c r="C800" s="4">
        <v>4210</v>
      </c>
      <c r="D800" t="s">
        <v>21</v>
      </c>
      <c r="E800" s="25">
        <v>25000</v>
      </c>
    </row>
    <row r="802" spans="3:5" ht="12.75">
      <c r="C802" s="4">
        <v>4260</v>
      </c>
      <c r="D802" t="s">
        <v>34</v>
      </c>
      <c r="E802" s="25">
        <v>220000</v>
      </c>
    </row>
    <row r="804" spans="3:5" ht="12.75">
      <c r="C804" s="4">
        <v>4270</v>
      </c>
      <c r="D804" t="s">
        <v>22</v>
      </c>
      <c r="E804" s="25">
        <v>10000</v>
      </c>
    </row>
    <row r="806" spans="3:5" ht="12.75">
      <c r="C806" s="4">
        <v>4280</v>
      </c>
      <c r="D806" t="s">
        <v>197</v>
      </c>
      <c r="E806" s="25">
        <v>70</v>
      </c>
    </row>
    <row r="808" spans="3:5" ht="12.75">
      <c r="C808" s="4">
        <v>4300</v>
      </c>
      <c r="D808" t="s">
        <v>15</v>
      </c>
      <c r="E808" s="25">
        <v>23000</v>
      </c>
    </row>
    <row r="809" ht="12.75">
      <c r="D809" t="s">
        <v>242</v>
      </c>
    </row>
    <row r="811" spans="3:5" ht="12.75">
      <c r="C811" s="4">
        <v>4410</v>
      </c>
      <c r="D811" t="s">
        <v>35</v>
      </c>
      <c r="E811" s="25">
        <v>4000</v>
      </c>
    </row>
    <row r="813" spans="3:5" ht="12.75">
      <c r="C813" s="4">
        <v>4430</v>
      </c>
      <c r="D813" t="s">
        <v>36</v>
      </c>
      <c r="E813" s="25">
        <v>500</v>
      </c>
    </row>
    <row r="815" spans="3:5" ht="12.75">
      <c r="C815" s="4">
        <v>4440</v>
      </c>
      <c r="D815" t="s">
        <v>44</v>
      </c>
      <c r="E815" s="25">
        <v>3833</v>
      </c>
    </row>
    <row r="816" ht="12.75">
      <c r="D816" t="s">
        <v>38</v>
      </c>
    </row>
    <row r="818" spans="3:5" ht="12.75">
      <c r="C818" s="4">
        <v>4510</v>
      </c>
      <c r="D818" t="s">
        <v>39</v>
      </c>
      <c r="E818" s="25">
        <v>17000</v>
      </c>
    </row>
    <row r="820" spans="1:5" ht="12.75">
      <c r="A820" s="6"/>
      <c r="B820" s="22"/>
      <c r="C820" s="20">
        <v>4600</v>
      </c>
      <c r="D820" s="6" t="s">
        <v>263</v>
      </c>
      <c r="E820" s="28">
        <v>1000</v>
      </c>
    </row>
    <row r="821" spans="1:5" ht="12.75">
      <c r="A821" s="6"/>
      <c r="B821" s="22"/>
      <c r="C821" s="20"/>
      <c r="D821" s="6" t="s">
        <v>264</v>
      </c>
      <c r="E821" s="28"/>
    </row>
    <row r="822" spans="1:5" ht="12.75">
      <c r="A822" s="6"/>
      <c r="B822" s="22"/>
      <c r="C822" s="20"/>
      <c r="D822" s="6"/>
      <c r="E822" s="28"/>
    </row>
    <row r="823" spans="1:5" ht="12.75">
      <c r="A823" s="6"/>
      <c r="B823" s="22"/>
      <c r="C823" s="20">
        <v>4610</v>
      </c>
      <c r="D823" s="6" t="s">
        <v>265</v>
      </c>
      <c r="E823" s="28">
        <v>400</v>
      </c>
    </row>
    <row r="825" spans="3:5" ht="12.75">
      <c r="C825" s="4">
        <v>6050</v>
      </c>
      <c r="D825" t="s">
        <v>63</v>
      </c>
      <c r="E825" s="25">
        <v>55000</v>
      </c>
    </row>
    <row r="826" ht="12.75">
      <c r="D826" t="s">
        <v>64</v>
      </c>
    </row>
    <row r="827" ht="12.75">
      <c r="D827" t="s">
        <v>249</v>
      </c>
    </row>
    <row r="828" spans="2:5" s="6" customFormat="1" ht="12.75">
      <c r="B828" s="22"/>
      <c r="C828" s="20"/>
      <c r="D828" s="6" t="s">
        <v>300</v>
      </c>
      <c r="E828" s="28"/>
    </row>
    <row r="829" spans="1:5" s="6" customFormat="1" ht="12.75">
      <c r="A829" s="2"/>
      <c r="B829" s="23"/>
      <c r="C829" s="32"/>
      <c r="D829" s="2" t="s">
        <v>299</v>
      </c>
      <c r="E829" s="26"/>
    </row>
    <row r="830" spans="2:5" s="6" customFormat="1" ht="12.75">
      <c r="B830" s="22"/>
      <c r="C830" s="20"/>
      <c r="E830" s="28"/>
    </row>
    <row r="831" spans="2:5" s="6" customFormat="1" ht="12.75">
      <c r="B831" s="22"/>
      <c r="C831" s="20"/>
      <c r="D831" s="20" t="s">
        <v>162</v>
      </c>
      <c r="E831" s="28"/>
    </row>
    <row r="832" spans="2:5" s="6" customFormat="1" ht="12.75">
      <c r="B832" s="22"/>
      <c r="C832" s="20"/>
      <c r="E832" s="28"/>
    </row>
    <row r="833" spans="1:5" s="5" customFormat="1" ht="13.5" thickBot="1">
      <c r="A833" s="83">
        <v>1</v>
      </c>
      <c r="B833" s="84" t="s">
        <v>24</v>
      </c>
      <c r="C833" s="83">
        <v>3</v>
      </c>
      <c r="D833" s="83">
        <v>4</v>
      </c>
      <c r="E833" s="85">
        <v>5</v>
      </c>
    </row>
    <row r="834" spans="2:5" s="6" customFormat="1" ht="13.5" thickTop="1">
      <c r="B834" s="22"/>
      <c r="C834" s="20"/>
      <c r="E834" s="28"/>
    </row>
    <row r="835" spans="1:5" ht="15.75" thickBot="1">
      <c r="A835" s="9" t="s">
        <v>148</v>
      </c>
      <c r="B835" s="12" t="s">
        <v>149</v>
      </c>
      <c r="C835" s="31"/>
      <c r="D835" s="9"/>
      <c r="E835" s="29">
        <f>SUM(E837,E868,E902)</f>
        <v>102074</v>
      </c>
    </row>
    <row r="836" ht="13.5" thickTop="1"/>
    <row r="837" spans="1:5" ht="12.75">
      <c r="A837" s="6" t="s">
        <v>13</v>
      </c>
      <c r="B837" s="22" t="s">
        <v>150</v>
      </c>
      <c r="C837" s="20"/>
      <c r="D837" s="6" t="s">
        <v>151</v>
      </c>
      <c r="E837" s="28">
        <f>SUM(E840,E842,E844,E846,E848,E851,E853,E855,E858,E861,E864)</f>
        <v>58093</v>
      </c>
    </row>
    <row r="838" spans="1:5" ht="12.75">
      <c r="A838" s="2"/>
      <c r="B838" s="23"/>
      <c r="C838" s="32"/>
      <c r="D838" s="2"/>
      <c r="E838" s="26"/>
    </row>
    <row r="839" spans="1:5" ht="12.75">
      <c r="A839" s="6"/>
      <c r="B839" s="22"/>
      <c r="C839" s="20"/>
      <c r="D839" s="6"/>
      <c r="E839" s="28"/>
    </row>
    <row r="840" spans="1:5" ht="12.75">
      <c r="A840" s="6"/>
      <c r="B840" s="22"/>
      <c r="C840" s="20">
        <v>4010</v>
      </c>
      <c r="D840" s="6" t="s">
        <v>198</v>
      </c>
      <c r="E840" s="28">
        <v>16783</v>
      </c>
    </row>
    <row r="842" spans="3:5" ht="12.75">
      <c r="C842" s="4">
        <v>4040</v>
      </c>
      <c r="D842" t="s">
        <v>31</v>
      </c>
      <c r="E842" s="25">
        <v>1332</v>
      </c>
    </row>
    <row r="844" spans="3:5" ht="12.75">
      <c r="C844" s="4">
        <v>4110</v>
      </c>
      <c r="D844" t="s">
        <v>32</v>
      </c>
      <c r="E844" s="25">
        <v>3122</v>
      </c>
    </row>
    <row r="846" spans="3:5" ht="12.75">
      <c r="C846" s="4">
        <v>4120</v>
      </c>
      <c r="D846" t="s">
        <v>33</v>
      </c>
      <c r="E846" s="25">
        <v>444</v>
      </c>
    </row>
    <row r="848" spans="3:5" ht="12.75">
      <c r="C848" s="4">
        <v>4210</v>
      </c>
      <c r="D848" t="s">
        <v>21</v>
      </c>
      <c r="E848" s="25">
        <v>11000</v>
      </c>
    </row>
    <row r="849" ht="12.75">
      <c r="D849" t="s">
        <v>306</v>
      </c>
    </row>
    <row r="851" spans="3:5" ht="12.75">
      <c r="C851" s="4">
        <v>4260</v>
      </c>
      <c r="D851" t="s">
        <v>34</v>
      </c>
      <c r="E851" s="25">
        <v>2500</v>
      </c>
    </row>
    <row r="853" spans="3:5" ht="12.75">
      <c r="C853" s="4">
        <v>4280</v>
      </c>
      <c r="D853" t="s">
        <v>197</v>
      </c>
      <c r="E853" s="25">
        <v>18</v>
      </c>
    </row>
    <row r="855" spans="3:5" ht="12.75">
      <c r="C855" s="4">
        <v>4300</v>
      </c>
      <c r="D855" t="s">
        <v>15</v>
      </c>
      <c r="E855" s="25">
        <v>13705</v>
      </c>
    </row>
    <row r="856" ht="12.75">
      <c r="D856" t="s">
        <v>307</v>
      </c>
    </row>
    <row r="858" spans="3:5" ht="12.75">
      <c r="C858" s="4">
        <v>4410</v>
      </c>
      <c r="D858" t="s">
        <v>199</v>
      </c>
      <c r="E858" s="25">
        <v>1400</v>
      </c>
    </row>
    <row r="859" ht="12.75">
      <c r="D859" t="s">
        <v>243</v>
      </c>
    </row>
    <row r="861" spans="3:5" ht="12.75">
      <c r="C861" s="4">
        <v>4440</v>
      </c>
      <c r="D861" t="s">
        <v>37</v>
      </c>
      <c r="E861" s="25">
        <v>789</v>
      </c>
    </row>
    <row r="862" ht="12.75">
      <c r="D862" t="s">
        <v>38</v>
      </c>
    </row>
    <row r="864" spans="3:5" ht="12.75">
      <c r="C864" s="4">
        <v>6060</v>
      </c>
      <c r="D864" t="s">
        <v>63</v>
      </c>
      <c r="E864" s="25">
        <v>7000</v>
      </c>
    </row>
    <row r="865" ht="12.75">
      <c r="D865" t="s">
        <v>259</v>
      </c>
    </row>
    <row r="866" spans="1:5" s="2" customFormat="1" ht="12.75">
      <c r="A866" s="32"/>
      <c r="B866" s="42"/>
      <c r="C866" s="32"/>
      <c r="D866" s="32"/>
      <c r="E866" s="43"/>
    </row>
    <row r="867" spans="1:5" s="6" customFormat="1" ht="12.75">
      <c r="A867" s="20"/>
      <c r="B867" s="40"/>
      <c r="C867" s="20"/>
      <c r="D867" s="20"/>
      <c r="E867" s="41"/>
    </row>
    <row r="868" spans="1:5" ht="12.75">
      <c r="A868" t="s">
        <v>13</v>
      </c>
      <c r="B868" s="13" t="s">
        <v>177</v>
      </c>
      <c r="D868" t="s">
        <v>152</v>
      </c>
      <c r="E868" s="25">
        <f>SUM(E871,E874,E876,E878,E880,E882,E890,E892,E894,E896,E898)</f>
        <v>36481</v>
      </c>
    </row>
    <row r="869" spans="1:5" ht="12.75">
      <c r="A869" s="2"/>
      <c r="B869" s="23"/>
      <c r="C869" s="32"/>
      <c r="D869" s="2"/>
      <c r="E869" s="26"/>
    </row>
    <row r="870" spans="1:5" ht="12.75">
      <c r="A870" s="6"/>
      <c r="B870" s="22"/>
      <c r="C870" s="20"/>
      <c r="D870" s="6"/>
      <c r="E870" s="28"/>
    </row>
    <row r="871" spans="3:5" ht="12.75">
      <c r="C871" s="4">
        <v>4010</v>
      </c>
      <c r="D871" t="s">
        <v>30</v>
      </c>
      <c r="E871" s="25">
        <v>19430</v>
      </c>
    </row>
    <row r="872" ht="12.75">
      <c r="D872" t="s">
        <v>200</v>
      </c>
    </row>
    <row r="874" spans="3:5" ht="12.75">
      <c r="C874" s="4">
        <v>4040</v>
      </c>
      <c r="D874" t="s">
        <v>31</v>
      </c>
      <c r="E874" s="25">
        <v>1191</v>
      </c>
    </row>
    <row r="876" spans="3:5" ht="12.75">
      <c r="C876" s="4">
        <v>4110</v>
      </c>
      <c r="D876" t="s">
        <v>32</v>
      </c>
      <c r="E876" s="25">
        <v>3553</v>
      </c>
    </row>
    <row r="878" spans="3:5" ht="12.75">
      <c r="C878" s="4">
        <v>4120</v>
      </c>
      <c r="D878" t="s">
        <v>33</v>
      </c>
      <c r="E878" s="25">
        <v>505</v>
      </c>
    </row>
    <row r="880" spans="3:5" ht="12.75">
      <c r="C880" s="4">
        <v>4210</v>
      </c>
      <c r="D880" t="s">
        <v>21</v>
      </c>
      <c r="E880" s="25">
        <v>3000</v>
      </c>
    </row>
    <row r="882" spans="3:5" ht="12.75">
      <c r="C882" s="4">
        <v>4240</v>
      </c>
      <c r="D882" t="s">
        <v>98</v>
      </c>
      <c r="E882" s="25">
        <v>3000</v>
      </c>
    </row>
    <row r="883" ht="12.75">
      <c r="D883" t="s">
        <v>99</v>
      </c>
    </row>
    <row r="884" spans="1:5" ht="12.75">
      <c r="A884" s="6"/>
      <c r="B884" s="22"/>
      <c r="C884" s="20"/>
      <c r="D884" s="6"/>
      <c r="E884" s="28"/>
    </row>
    <row r="885" spans="1:5" ht="12.75">
      <c r="A885" s="6"/>
      <c r="B885" s="22"/>
      <c r="C885" s="20"/>
      <c r="D885" s="6"/>
      <c r="E885" s="28"/>
    </row>
    <row r="886" ht="12.75">
      <c r="D886" s="4" t="s">
        <v>175</v>
      </c>
    </row>
    <row r="887" ht="12.75">
      <c r="D887" s="4"/>
    </row>
    <row r="888" spans="1:5" ht="12.75">
      <c r="A888" s="16">
        <v>1</v>
      </c>
      <c r="B888" s="15" t="s">
        <v>24</v>
      </c>
      <c r="C888" s="16">
        <v>3</v>
      </c>
      <c r="D888" s="16">
        <v>4</v>
      </c>
      <c r="E888" s="80">
        <v>5</v>
      </c>
    </row>
    <row r="889" spans="1:5" ht="12.75">
      <c r="A889" s="6"/>
      <c r="B889" s="22"/>
      <c r="C889" s="20"/>
      <c r="D889" s="6"/>
      <c r="E889" s="28"/>
    </row>
    <row r="890" spans="3:5" ht="12.75">
      <c r="C890" s="4">
        <v>4260</v>
      </c>
      <c r="D890" t="s">
        <v>34</v>
      </c>
      <c r="E890" s="25">
        <v>400</v>
      </c>
    </row>
    <row r="892" spans="3:5" ht="12.75">
      <c r="C892" s="4">
        <v>4280</v>
      </c>
      <c r="D892" t="s">
        <v>197</v>
      </c>
      <c r="E892" s="25">
        <v>18</v>
      </c>
    </row>
    <row r="894" spans="3:5" ht="12.75">
      <c r="C894" s="4">
        <v>4300</v>
      </c>
      <c r="D894" t="s">
        <v>15</v>
      </c>
      <c r="E894" s="25">
        <v>3982</v>
      </c>
    </row>
    <row r="896" spans="3:5" ht="12.75">
      <c r="C896" s="4">
        <v>4410</v>
      </c>
      <c r="D896" t="s">
        <v>35</v>
      </c>
      <c r="E896" s="25">
        <v>500</v>
      </c>
    </row>
    <row r="898" spans="3:5" ht="12.75">
      <c r="C898" s="4">
        <v>4440</v>
      </c>
      <c r="D898" t="s">
        <v>37</v>
      </c>
      <c r="E898" s="25">
        <v>902</v>
      </c>
    </row>
    <row r="899" ht="12.75">
      <c r="D899" t="s">
        <v>38</v>
      </c>
    </row>
    <row r="900" spans="1:5" ht="12.75">
      <c r="A900" s="2"/>
      <c r="B900" s="23"/>
      <c r="C900" s="32"/>
      <c r="D900" s="2"/>
      <c r="E900" s="26"/>
    </row>
    <row r="901" spans="1:5" ht="12.75">
      <c r="A901" s="6"/>
      <c r="B901" s="22"/>
      <c r="C901" s="20"/>
      <c r="D901" s="6"/>
      <c r="E901" s="28"/>
    </row>
    <row r="902" spans="1:5" ht="12.75">
      <c r="A902" t="s">
        <v>13</v>
      </c>
      <c r="B902" s="13" t="s">
        <v>153</v>
      </c>
      <c r="D902" t="s">
        <v>154</v>
      </c>
      <c r="E902" s="25">
        <f>SUM(E905,E911,E917)</f>
        <v>7500</v>
      </c>
    </row>
    <row r="903" spans="1:5" ht="12.75">
      <c r="A903" s="2"/>
      <c r="B903" s="23"/>
      <c r="C903" s="32"/>
      <c r="D903" s="2"/>
      <c r="E903" s="26"/>
    </row>
    <row r="904" spans="1:5" ht="12.75">
      <c r="A904" s="6"/>
      <c r="B904" s="22"/>
      <c r="C904" s="20"/>
      <c r="D904" s="6"/>
      <c r="E904" s="28"/>
    </row>
    <row r="905" spans="1:5" ht="12.75">
      <c r="A905" s="6"/>
      <c r="B905" s="22"/>
      <c r="C905" s="20">
        <v>2820</v>
      </c>
      <c r="D905" s="6" t="s">
        <v>269</v>
      </c>
      <c r="E905" s="28">
        <v>1500</v>
      </c>
    </row>
    <row r="906" spans="1:5" ht="12.75">
      <c r="A906" s="6"/>
      <c r="B906" s="22"/>
      <c r="C906" s="20"/>
      <c r="D906" s="6" t="s">
        <v>270</v>
      </c>
      <c r="E906" s="28"/>
    </row>
    <row r="907" spans="1:5" ht="12.75">
      <c r="A907" s="6"/>
      <c r="B907" s="22"/>
      <c r="C907" s="20"/>
      <c r="D907" s="6" t="s">
        <v>271</v>
      </c>
      <c r="E907" s="28"/>
    </row>
    <row r="908" spans="1:5" ht="12.75">
      <c r="A908" s="6"/>
      <c r="B908" s="22"/>
      <c r="C908" s="20"/>
      <c r="D908" s="6" t="s">
        <v>250</v>
      </c>
      <c r="E908" s="28"/>
    </row>
    <row r="909" spans="1:5" ht="12.75">
      <c r="A909" s="6"/>
      <c r="B909" s="22"/>
      <c r="C909" s="20"/>
      <c r="D909" s="6" t="s">
        <v>303</v>
      </c>
      <c r="E909" s="28"/>
    </row>
    <row r="910" spans="1:5" ht="12.75">
      <c r="A910" s="6"/>
      <c r="B910" s="22"/>
      <c r="C910" s="20"/>
      <c r="D910" s="6"/>
      <c r="E910" s="28"/>
    </row>
    <row r="911" spans="1:5" ht="12.75">
      <c r="A911" s="6"/>
      <c r="B911" s="22"/>
      <c r="C911" s="20">
        <v>2830</v>
      </c>
      <c r="D911" s="6" t="s">
        <v>269</v>
      </c>
      <c r="E911" s="28">
        <v>3000</v>
      </c>
    </row>
    <row r="912" spans="1:5" ht="12.75">
      <c r="A912" s="6"/>
      <c r="B912" s="22"/>
      <c r="C912" s="20"/>
      <c r="D912" s="6" t="s">
        <v>270</v>
      </c>
      <c r="E912" s="28"/>
    </row>
    <row r="913" spans="1:5" ht="12.75">
      <c r="A913" s="6"/>
      <c r="B913" s="22"/>
      <c r="C913" s="20"/>
      <c r="D913" s="6" t="s">
        <v>301</v>
      </c>
      <c r="E913" s="28"/>
    </row>
    <row r="914" spans="1:5" ht="12.75">
      <c r="A914" s="6"/>
      <c r="B914" s="22"/>
      <c r="C914" s="20"/>
      <c r="D914" s="6" t="s">
        <v>279</v>
      </c>
      <c r="E914" s="28"/>
    </row>
    <row r="915" spans="1:5" ht="12.75">
      <c r="A915" s="6"/>
      <c r="B915" s="22"/>
      <c r="C915" s="20"/>
      <c r="D915" s="6" t="s">
        <v>302</v>
      </c>
      <c r="E915" s="28"/>
    </row>
    <row r="916" spans="1:5" ht="12.75">
      <c r="A916" s="6"/>
      <c r="B916" s="22"/>
      <c r="C916" s="20"/>
      <c r="E916" s="28"/>
    </row>
    <row r="917" spans="3:5" ht="12.75">
      <c r="C917" s="4">
        <v>4300</v>
      </c>
      <c r="D917" t="s">
        <v>15</v>
      </c>
      <c r="E917" s="25">
        <v>3000</v>
      </c>
    </row>
    <row r="918" spans="2:5" s="5" customFormat="1" ht="13.5" thickBot="1">
      <c r="B918" s="21"/>
      <c r="C918" s="30"/>
      <c r="E918" s="27"/>
    </row>
    <row r="919" ht="13.5" thickTop="1"/>
    <row r="920" spans="1:5" s="6" customFormat="1" ht="15">
      <c r="A920" s="18" t="s">
        <v>155</v>
      </c>
      <c r="B920" s="19" t="s">
        <v>156</v>
      </c>
      <c r="C920" s="34"/>
      <c r="D920" s="18"/>
      <c r="E920" s="36">
        <f>SUM(E923)</f>
        <v>22000</v>
      </c>
    </row>
    <row r="921" spans="1:5" s="5" customFormat="1" ht="15.75" thickBot="1">
      <c r="A921" s="9"/>
      <c r="B921" s="12"/>
      <c r="C921" s="31"/>
      <c r="D921" s="9"/>
      <c r="E921" s="29"/>
    </row>
    <row r="922" ht="13.5" thickTop="1"/>
    <row r="923" spans="1:5" ht="12.75">
      <c r="A923" t="s">
        <v>13</v>
      </c>
      <c r="B923" s="13" t="s">
        <v>157</v>
      </c>
      <c r="D923" t="s">
        <v>158</v>
      </c>
      <c r="E923" s="25">
        <f>SUM(E926)</f>
        <v>22000</v>
      </c>
    </row>
    <row r="924" spans="1:5" ht="12.75">
      <c r="A924" s="2"/>
      <c r="B924" s="23"/>
      <c r="C924" s="32"/>
      <c r="D924" s="2"/>
      <c r="E924" s="26"/>
    </row>
    <row r="926" spans="3:5" ht="12.75">
      <c r="C926" s="4">
        <v>2820</v>
      </c>
      <c r="D926" s="6" t="s">
        <v>269</v>
      </c>
      <c r="E926" s="25">
        <v>22000</v>
      </c>
    </row>
    <row r="927" ht="12.75">
      <c r="D927" s="6" t="s">
        <v>270</v>
      </c>
    </row>
    <row r="928" ht="12.75">
      <c r="D928" s="6" t="s">
        <v>271</v>
      </c>
    </row>
    <row r="929" spans="2:5" s="5" customFormat="1" ht="13.5" thickBot="1">
      <c r="B929" s="21"/>
      <c r="C929" s="30"/>
      <c r="E929" s="27"/>
    </row>
    <row r="930" ht="13.5" thickTop="1"/>
    <row r="931" spans="4:5" ht="24" customHeight="1">
      <c r="D931" s="1" t="s">
        <v>160</v>
      </c>
      <c r="E931" s="37">
        <f>SUM(E920,E835,E731,E644,E544,E524,E364,E349,E338,E298,E287,E138,E129,E60,E47,E14)</f>
        <v>7703326</v>
      </c>
    </row>
    <row r="932" spans="1:5" ht="13.5" thickBot="1">
      <c r="A932" s="5"/>
      <c r="B932" s="21"/>
      <c r="C932" s="30"/>
      <c r="D932" s="5"/>
      <c r="E932" s="27"/>
    </row>
    <row r="933" spans="1:5" ht="13.5" thickTop="1">
      <c r="A933" s="6"/>
      <c r="B933" s="22"/>
      <c r="C933" s="20"/>
      <c r="D933" s="6"/>
      <c r="E933" s="28"/>
    </row>
    <row r="934" spans="1:5" ht="12.75">
      <c r="A934" s="6"/>
      <c r="B934" s="22"/>
      <c r="C934" s="20"/>
      <c r="D934" s="6"/>
      <c r="E934" s="28"/>
    </row>
    <row r="935" spans="1:5" ht="12.75">
      <c r="A935" s="6"/>
      <c r="B935" s="22"/>
      <c r="C935" s="20"/>
      <c r="D935" s="6"/>
      <c r="E935" s="28"/>
    </row>
    <row r="936" spans="1:5" ht="12.75">
      <c r="A936" s="6"/>
      <c r="B936" s="22"/>
      <c r="C936" s="20"/>
      <c r="D936" s="6"/>
      <c r="E936" s="28"/>
    </row>
    <row r="937" spans="1:5" ht="12.75">
      <c r="A937" s="6"/>
      <c r="B937" s="22"/>
      <c r="C937" s="20"/>
      <c r="D937" s="6"/>
      <c r="E937" s="28"/>
    </row>
    <row r="938" spans="1:5" ht="12.75">
      <c r="A938" s="6"/>
      <c r="B938" s="22"/>
      <c r="C938" s="20"/>
      <c r="D938" s="6"/>
      <c r="E938" s="28"/>
    </row>
    <row r="939" spans="1:5" ht="12.75">
      <c r="A939" s="6"/>
      <c r="B939" s="22"/>
      <c r="C939" s="20"/>
      <c r="D939" s="6"/>
      <c r="E939" s="28"/>
    </row>
    <row r="940" spans="1:5" ht="12.75">
      <c r="A940" s="6"/>
      <c r="B940" s="22"/>
      <c r="C940" s="20"/>
      <c r="D940" s="6"/>
      <c r="E940" s="28"/>
    </row>
    <row r="941" ht="12.75">
      <c r="D941" s="4" t="s">
        <v>176</v>
      </c>
    </row>
    <row r="944" ht="19.5" customHeight="1">
      <c r="B944" s="38" t="s">
        <v>163</v>
      </c>
    </row>
    <row r="945" ht="19.5" customHeight="1">
      <c r="B945" s="38" t="s">
        <v>164</v>
      </c>
    </row>
    <row r="946" spans="2:4" ht="19.5" customHeight="1">
      <c r="B946" s="38" t="s">
        <v>229</v>
      </c>
      <c r="D946" s="4"/>
    </row>
    <row r="947" spans="2:4" ht="19.5" customHeight="1">
      <c r="B947" s="38"/>
      <c r="D947" s="4"/>
    </row>
    <row r="948" spans="1:5" ht="12.75">
      <c r="A948" s="2"/>
      <c r="B948" s="23"/>
      <c r="C948" s="32"/>
      <c r="D948" s="2"/>
      <c r="E948" s="26"/>
    </row>
    <row r="950" spans="1:5" ht="15">
      <c r="A950" s="33" t="s">
        <v>1</v>
      </c>
      <c r="B950" s="39" t="s">
        <v>165</v>
      </c>
      <c r="C950" s="33" t="s">
        <v>3</v>
      </c>
      <c r="D950" s="33" t="s">
        <v>4</v>
      </c>
      <c r="E950" s="56" t="s">
        <v>230</v>
      </c>
    </row>
    <row r="951" spans="1:5" ht="12.75">
      <c r="A951" s="2"/>
      <c r="B951" s="23"/>
      <c r="C951" s="32"/>
      <c r="D951" s="2"/>
      <c r="E951" s="26"/>
    </row>
    <row r="952" spans="1:5" ht="12.75">
      <c r="A952" s="16">
        <v>1</v>
      </c>
      <c r="B952" s="15" t="s">
        <v>24</v>
      </c>
      <c r="C952" s="16">
        <v>3</v>
      </c>
      <c r="D952" s="16">
        <v>4</v>
      </c>
      <c r="E952" s="58">
        <v>5</v>
      </c>
    </row>
    <row r="954" spans="1:5" ht="15">
      <c r="A954" s="8" t="s">
        <v>186</v>
      </c>
      <c r="B954" s="8" t="s">
        <v>185</v>
      </c>
      <c r="C954" s="33"/>
      <c r="D954" s="8"/>
      <c r="E954" s="35">
        <f>SUM(E957)</f>
        <v>46200</v>
      </c>
    </row>
    <row r="955" spans="1:5" ht="13.5" thickBot="1">
      <c r="A955" s="5"/>
      <c r="B955" s="21"/>
      <c r="C955" s="30"/>
      <c r="D955" s="5"/>
      <c r="E955" s="27"/>
    </row>
    <row r="956" ht="13.5" thickTop="1"/>
    <row r="957" spans="1:5" ht="12.75">
      <c r="A957" t="s">
        <v>13</v>
      </c>
      <c r="B957" s="13" t="s">
        <v>53</v>
      </c>
      <c r="D957" t="s">
        <v>166</v>
      </c>
      <c r="E957" s="25">
        <f>SUM(E960,E962,E964,E966,E968)</f>
        <v>46200</v>
      </c>
    </row>
    <row r="958" spans="1:5" ht="12.75">
      <c r="A958" s="2"/>
      <c r="B958" s="23"/>
      <c r="C958" s="32"/>
      <c r="D958" s="2"/>
      <c r="E958" s="26"/>
    </row>
    <row r="960" spans="3:5" ht="12.75">
      <c r="C960" s="4">
        <v>4010</v>
      </c>
      <c r="D960" t="s">
        <v>30</v>
      </c>
      <c r="E960" s="25">
        <v>30000</v>
      </c>
    </row>
    <row r="962" spans="3:5" ht="12.75">
      <c r="C962" s="4">
        <v>4110</v>
      </c>
      <c r="D962" t="s">
        <v>32</v>
      </c>
      <c r="E962" s="25">
        <v>5364</v>
      </c>
    </row>
    <row r="964" spans="3:5" ht="12.75">
      <c r="C964" s="4">
        <v>4120</v>
      </c>
      <c r="D964" t="s">
        <v>33</v>
      </c>
      <c r="E964" s="25">
        <v>735</v>
      </c>
    </row>
    <row r="966" spans="3:5" ht="12.75">
      <c r="C966" s="4">
        <v>4210</v>
      </c>
      <c r="D966" t="s">
        <v>167</v>
      </c>
      <c r="E966" s="25">
        <v>6601</v>
      </c>
    </row>
    <row r="968" spans="3:5" ht="12.75">
      <c r="C968" s="4">
        <v>4410</v>
      </c>
      <c r="D968" t="s">
        <v>35</v>
      </c>
      <c r="E968" s="25">
        <v>3500</v>
      </c>
    </row>
    <row r="969" spans="1:5" ht="13.5" thickBot="1">
      <c r="A969" s="5"/>
      <c r="B969" s="21"/>
      <c r="C969" s="30"/>
      <c r="D969" s="5"/>
      <c r="E969" s="27"/>
    </row>
    <row r="970" ht="13.5" thickTop="1"/>
    <row r="971" spans="1:5" ht="15">
      <c r="A971" s="18" t="s">
        <v>168</v>
      </c>
      <c r="B971" s="19" t="s">
        <v>169</v>
      </c>
      <c r="C971" s="34"/>
      <c r="D971" s="18"/>
      <c r="E971" s="36">
        <f>SUM(E974)</f>
        <v>702</v>
      </c>
    </row>
    <row r="972" spans="1:5" ht="15.75" thickBot="1">
      <c r="A972" s="9"/>
      <c r="B972" s="12" t="s">
        <v>68</v>
      </c>
      <c r="C972" s="31"/>
      <c r="D972" s="9"/>
      <c r="E972" s="29"/>
    </row>
    <row r="973" ht="13.5" thickTop="1"/>
    <row r="974" spans="1:5" ht="12.75">
      <c r="A974" t="s">
        <v>13</v>
      </c>
      <c r="B974" s="13" t="s">
        <v>70</v>
      </c>
      <c r="D974" t="s">
        <v>71</v>
      </c>
      <c r="E974" s="25">
        <f>SUM(E978)</f>
        <v>702</v>
      </c>
    </row>
    <row r="975" spans="4:5" ht="12.75">
      <c r="D975" t="s">
        <v>72</v>
      </c>
      <c r="E975" s="25" t="s">
        <v>10</v>
      </c>
    </row>
    <row r="976" spans="1:5" ht="12.75">
      <c r="A976" s="2"/>
      <c r="B976" s="23"/>
      <c r="C976" s="32"/>
      <c r="D976" s="2"/>
      <c r="E976" s="26"/>
    </row>
    <row r="978" spans="3:5" ht="12.75">
      <c r="C978" s="4">
        <v>4300</v>
      </c>
      <c r="D978" t="s">
        <v>15</v>
      </c>
      <c r="E978" s="25">
        <v>702</v>
      </c>
    </row>
    <row r="979" spans="2:5" s="2" customFormat="1" ht="12.75">
      <c r="B979" s="23"/>
      <c r="C979" s="32"/>
      <c r="E979" s="26"/>
    </row>
    <row r="980" spans="1:5" ht="12.75">
      <c r="A980" s="6"/>
      <c r="B980" s="6"/>
      <c r="C980" s="20"/>
      <c r="D980" s="6"/>
      <c r="E980" s="28"/>
    </row>
    <row r="981" spans="1:5" ht="15">
      <c r="A981" s="8" t="s">
        <v>110</v>
      </c>
      <c r="B981" s="14" t="s">
        <v>170</v>
      </c>
      <c r="C981" s="33"/>
      <c r="D981" s="8"/>
      <c r="E981" s="35">
        <f>SUM(E984,E994,E1003,E1009)</f>
        <v>457400</v>
      </c>
    </row>
    <row r="982" spans="1:5" ht="13.5" thickBot="1">
      <c r="A982" s="5"/>
      <c r="B982" s="21"/>
      <c r="C982" s="30"/>
      <c r="D982" s="5"/>
      <c r="E982" s="27"/>
    </row>
    <row r="983" spans="1:5" ht="13.5" thickTop="1">
      <c r="A983" s="6"/>
      <c r="B983" s="22"/>
      <c r="C983" s="20"/>
      <c r="D983" s="6"/>
      <c r="E983" s="28"/>
    </row>
    <row r="984" spans="1:5" ht="12.75">
      <c r="A984" s="20" t="s">
        <v>13</v>
      </c>
      <c r="B984" s="22" t="s">
        <v>193</v>
      </c>
      <c r="C984" s="20"/>
      <c r="D984" s="6" t="s">
        <v>202</v>
      </c>
      <c r="E984" s="28">
        <f>SUM(E988)</f>
        <v>17400</v>
      </c>
    </row>
    <row r="985" spans="1:5" ht="12.75">
      <c r="A985" s="6"/>
      <c r="B985" s="22"/>
      <c r="C985" s="20"/>
      <c r="D985" s="6" t="s">
        <v>203</v>
      </c>
      <c r="E985" s="28"/>
    </row>
    <row r="986" spans="1:5" ht="12.75">
      <c r="A986" s="2"/>
      <c r="B986" s="23"/>
      <c r="C986" s="32"/>
      <c r="D986" s="2" t="s">
        <v>204</v>
      </c>
      <c r="E986" s="26"/>
    </row>
    <row r="987" spans="1:5" ht="12.75">
      <c r="A987" s="6"/>
      <c r="B987" s="22"/>
      <c r="C987" s="20"/>
      <c r="D987" s="6"/>
      <c r="E987" s="28"/>
    </row>
    <row r="988" spans="1:5" ht="12.75">
      <c r="A988" s="6"/>
      <c r="B988" s="22"/>
      <c r="C988" s="20">
        <v>4130</v>
      </c>
      <c r="D988" s="6" t="s">
        <v>205</v>
      </c>
      <c r="E988" s="28">
        <v>17400</v>
      </c>
    </row>
    <row r="989" spans="1:5" ht="12.75">
      <c r="A989" s="2"/>
      <c r="B989" s="23"/>
      <c r="C989" s="32"/>
      <c r="D989" s="2"/>
      <c r="E989" s="26"/>
    </row>
    <row r="991" ht="12.75">
      <c r="D991" s="4" t="s">
        <v>304</v>
      </c>
    </row>
    <row r="992" spans="1:5" ht="12.75">
      <c r="A992" s="16">
        <v>1</v>
      </c>
      <c r="B992" s="15" t="s">
        <v>24</v>
      </c>
      <c r="C992" s="16">
        <v>3</v>
      </c>
      <c r="D992" s="16">
        <v>4</v>
      </c>
      <c r="E992" s="15">
        <v>5</v>
      </c>
    </row>
    <row r="993" spans="1:5" ht="12.75">
      <c r="A993" s="6"/>
      <c r="B993" s="6"/>
      <c r="C993" s="20"/>
      <c r="D993" s="6"/>
      <c r="E993" s="28"/>
    </row>
    <row r="994" spans="1:5" ht="12.75">
      <c r="A994" t="s">
        <v>13</v>
      </c>
      <c r="B994" s="13" t="s">
        <v>112</v>
      </c>
      <c r="D994" t="s">
        <v>113</v>
      </c>
      <c r="E994" s="25">
        <f>SUM(E998,E1000)</f>
        <v>374000</v>
      </c>
    </row>
    <row r="995" spans="1:4" ht="12.75">
      <c r="A995" s="6"/>
      <c r="B995" s="22"/>
      <c r="D995" t="s">
        <v>201</v>
      </c>
    </row>
    <row r="996" spans="1:5" ht="12.75">
      <c r="A996" s="2"/>
      <c r="B996" s="23"/>
      <c r="C996" s="32"/>
      <c r="D996" s="2"/>
      <c r="E996" s="26"/>
    </row>
    <row r="998" spans="3:5" ht="12.75">
      <c r="C998" s="4">
        <v>3110</v>
      </c>
      <c r="D998" t="s">
        <v>114</v>
      </c>
      <c r="E998" s="25">
        <v>339000</v>
      </c>
    </row>
    <row r="1000" spans="3:5" ht="12.75">
      <c r="C1000" s="4">
        <v>4110</v>
      </c>
      <c r="D1000" t="s">
        <v>32</v>
      </c>
      <c r="E1000" s="25">
        <v>35000</v>
      </c>
    </row>
    <row r="1001" spans="2:5" s="2" customFormat="1" ht="12.75">
      <c r="B1001" s="23"/>
      <c r="C1001" s="32"/>
      <c r="E1001" s="26"/>
    </row>
    <row r="1003" spans="1:5" ht="12.75">
      <c r="A1003" t="s">
        <v>13</v>
      </c>
      <c r="B1003" s="13" t="s">
        <v>118</v>
      </c>
      <c r="D1003" t="s">
        <v>171</v>
      </c>
      <c r="E1003" s="25">
        <f>SUM(E1006)</f>
        <v>13800</v>
      </c>
    </row>
    <row r="1004" spans="1:5" ht="12.75">
      <c r="A1004" s="2"/>
      <c r="B1004" s="23"/>
      <c r="C1004" s="32"/>
      <c r="D1004" s="2"/>
      <c r="E1004" s="26"/>
    </row>
    <row r="1006" spans="3:5" ht="12.75">
      <c r="C1006" s="4">
        <v>3110</v>
      </c>
      <c r="D1006" t="s">
        <v>114</v>
      </c>
      <c r="E1006" s="25">
        <v>13800</v>
      </c>
    </row>
    <row r="1007" spans="1:5" ht="12.75">
      <c r="A1007" s="2"/>
      <c r="B1007" s="23"/>
      <c r="C1007" s="32"/>
      <c r="D1007" s="2"/>
      <c r="E1007" s="26"/>
    </row>
    <row r="1009" spans="1:5" ht="12.75">
      <c r="A1009" t="s">
        <v>13</v>
      </c>
      <c r="B1009" s="13" t="s">
        <v>119</v>
      </c>
      <c r="D1009" t="s">
        <v>172</v>
      </c>
      <c r="E1009" s="25">
        <f>SUM(E1012,E1015,E1017,E1019,E1021,E1023,E1025,E1027,E1029)</f>
        <v>52200</v>
      </c>
    </row>
    <row r="1010" spans="1:5" ht="12.75">
      <c r="A1010" s="2"/>
      <c r="B1010" s="23"/>
      <c r="C1010" s="32"/>
      <c r="D1010" s="2"/>
      <c r="E1010" s="26"/>
    </row>
    <row r="1012" spans="3:5" ht="12.75">
      <c r="C1012" s="4">
        <v>3020</v>
      </c>
      <c r="D1012" t="s">
        <v>173</v>
      </c>
      <c r="E1012" s="25">
        <v>400</v>
      </c>
    </row>
    <row r="1013" spans="4:5" ht="12.75">
      <c r="D1013" t="s">
        <v>29</v>
      </c>
      <c r="E1013" s="25" t="s">
        <v>10</v>
      </c>
    </row>
    <row r="1015" spans="3:5" ht="12.75">
      <c r="C1015" s="4">
        <v>4010</v>
      </c>
      <c r="D1015" t="s">
        <v>30</v>
      </c>
      <c r="E1015" s="25">
        <v>33000</v>
      </c>
    </row>
    <row r="1017" spans="3:5" ht="12.75">
      <c r="C1017" s="4">
        <v>4040</v>
      </c>
      <c r="D1017" t="s">
        <v>31</v>
      </c>
      <c r="E1017" s="25">
        <v>4109</v>
      </c>
    </row>
    <row r="1019" spans="3:5" ht="12.75">
      <c r="C1019" s="4">
        <v>4110</v>
      </c>
      <c r="D1019" t="s">
        <v>32</v>
      </c>
      <c r="E1019" s="25">
        <v>6394</v>
      </c>
    </row>
    <row r="1021" spans="3:5" ht="12.75">
      <c r="C1021" s="4">
        <v>4120</v>
      </c>
      <c r="D1021" t="s">
        <v>33</v>
      </c>
      <c r="E1021" s="25">
        <v>909</v>
      </c>
    </row>
    <row r="1023" spans="3:5" ht="12.75">
      <c r="C1023" s="4">
        <v>4210</v>
      </c>
      <c r="D1023" t="s">
        <v>21</v>
      </c>
      <c r="E1023" s="25">
        <v>2535</v>
      </c>
    </row>
    <row r="1025" spans="3:5" ht="12.75">
      <c r="C1025" s="4">
        <v>4300</v>
      </c>
      <c r="D1025" t="s">
        <v>15</v>
      </c>
      <c r="E1025" s="25">
        <v>2000</v>
      </c>
    </row>
    <row r="1027" spans="3:5" ht="12.75">
      <c r="C1027" s="4">
        <v>4410</v>
      </c>
      <c r="D1027" t="s">
        <v>35</v>
      </c>
      <c r="E1027" s="25">
        <v>1500</v>
      </c>
    </row>
    <row r="1029" spans="3:5" ht="12.75">
      <c r="C1029" s="4">
        <v>4440</v>
      </c>
      <c r="D1029" t="s">
        <v>37</v>
      </c>
      <c r="E1029" s="25">
        <v>1353</v>
      </c>
    </row>
    <row r="1030" spans="1:5" ht="12.75">
      <c r="A1030" s="6"/>
      <c r="B1030" s="22"/>
      <c r="C1030" s="20"/>
      <c r="D1030" s="6" t="s">
        <v>38</v>
      </c>
      <c r="E1030" s="28"/>
    </row>
    <row r="1031" spans="1:5" ht="13.5" thickBot="1">
      <c r="A1031" s="5"/>
      <c r="B1031" s="21"/>
      <c r="C1031" s="30"/>
      <c r="D1031" s="5"/>
      <c r="E1031" s="27"/>
    </row>
    <row r="1032" spans="1:5" ht="13.5" thickTop="1">
      <c r="A1032" s="6"/>
      <c r="B1032" s="22"/>
      <c r="C1032" s="20"/>
      <c r="D1032" s="6"/>
      <c r="E1032" s="28"/>
    </row>
    <row r="1033" spans="1:5" ht="12.75">
      <c r="A1033" s="68" t="s">
        <v>221</v>
      </c>
      <c r="B1033" s="71" t="s">
        <v>222</v>
      </c>
      <c r="C1033" s="66"/>
      <c r="D1033" s="68"/>
      <c r="E1033" s="72">
        <f>SUM(E1036,E1041)</f>
        <v>48000</v>
      </c>
    </row>
    <row r="1034" spans="1:5" ht="13.5" thickBot="1">
      <c r="A1034" s="5"/>
      <c r="B1034" s="21"/>
      <c r="C1034" s="30"/>
      <c r="D1034" s="5"/>
      <c r="E1034" s="77"/>
    </row>
    <row r="1035" spans="1:4" ht="13.5" thickTop="1">
      <c r="A1035" s="6"/>
      <c r="B1035" s="22"/>
      <c r="C1035" s="20"/>
      <c r="D1035" s="6"/>
    </row>
    <row r="1036" spans="1:5" ht="12.75">
      <c r="A1036" s="6" t="s">
        <v>26</v>
      </c>
      <c r="B1036" s="22" t="s">
        <v>145</v>
      </c>
      <c r="C1036" s="20"/>
      <c r="D1036" s="6" t="s">
        <v>146</v>
      </c>
      <c r="E1036" s="74">
        <f>SUM(E1039)</f>
        <v>30000</v>
      </c>
    </row>
    <row r="1037" spans="1:5" ht="12.75">
      <c r="A1037" s="2"/>
      <c r="B1037" s="23"/>
      <c r="C1037" s="32"/>
      <c r="D1037" s="2"/>
      <c r="E1037" s="73"/>
    </row>
    <row r="1038" spans="1:5" ht="12.75">
      <c r="A1038" s="6"/>
      <c r="B1038" s="22"/>
      <c r="C1038" s="20"/>
      <c r="D1038" s="6"/>
      <c r="E1038" s="74"/>
    </row>
    <row r="1039" spans="1:5" ht="12.75">
      <c r="A1039" s="6"/>
      <c r="B1039" s="22"/>
      <c r="C1039" s="20">
        <v>4260</v>
      </c>
      <c r="D1039" s="6" t="s">
        <v>223</v>
      </c>
      <c r="E1039" s="74">
        <v>30000</v>
      </c>
    </row>
    <row r="1040" spans="1:5" ht="12.75">
      <c r="A1040" s="6"/>
      <c r="B1040" s="22"/>
      <c r="C1040" s="20"/>
      <c r="D1040" s="6"/>
      <c r="E1040" s="74"/>
    </row>
    <row r="1041" spans="1:5" ht="12.75">
      <c r="A1041" s="6"/>
      <c r="B1041" s="22"/>
      <c r="C1041" s="20">
        <v>6060</v>
      </c>
      <c r="D1041" s="6" t="s">
        <v>63</v>
      </c>
      <c r="E1041" s="74">
        <v>18000</v>
      </c>
    </row>
    <row r="1042" spans="1:5" ht="12.75">
      <c r="A1042" s="6"/>
      <c r="B1042" s="22"/>
      <c r="C1042" s="20"/>
      <c r="D1042" s="6" t="s">
        <v>64</v>
      </c>
      <c r="E1042" s="74"/>
    </row>
    <row r="1043" spans="1:5" ht="13.5" thickBot="1">
      <c r="A1043" s="59"/>
      <c r="B1043" s="60"/>
      <c r="C1043" s="61"/>
      <c r="D1043" s="59"/>
      <c r="E1043" s="62"/>
    </row>
    <row r="1044" spans="4:5" ht="19.5" customHeight="1">
      <c r="D1044" s="1" t="s">
        <v>174</v>
      </c>
      <c r="E1044" s="57">
        <f>SUM(E954,E971,E981,E1033)</f>
        <v>552302</v>
      </c>
    </row>
    <row r="1045" spans="1:5" ht="13.5" thickBot="1">
      <c r="A1045" s="5"/>
      <c r="B1045" s="21"/>
      <c r="C1045" s="30"/>
      <c r="D1045" s="5"/>
      <c r="E1045" s="27"/>
    </row>
    <row r="1046" ht="13.5" thickTop="1"/>
    <row r="1049" ht="12.75">
      <c r="D1049" s="25"/>
    </row>
    <row r="1067" spans="1:5" ht="12.75">
      <c r="A1067" s="6"/>
      <c r="B1067" s="22"/>
      <c r="C1067" s="20"/>
      <c r="D1067" s="20"/>
      <c r="E1067" s="28"/>
    </row>
    <row r="1068" spans="1:5" ht="12.75">
      <c r="A1068" s="6"/>
      <c r="B1068" s="22"/>
      <c r="C1068" s="20"/>
      <c r="D1068" s="20"/>
      <c r="E1068" s="28"/>
    </row>
    <row r="1069" spans="1:5" ht="12.75">
      <c r="A1069" s="6"/>
      <c r="B1069" s="22"/>
      <c r="C1069" s="20"/>
      <c r="D1069" s="20"/>
      <c r="E1069" s="28"/>
    </row>
    <row r="1070" spans="1:5" ht="12.75">
      <c r="A1070" s="6"/>
      <c r="B1070" s="22"/>
      <c r="C1070" s="20"/>
      <c r="D1070" s="6"/>
      <c r="E1070" s="28"/>
    </row>
    <row r="1071" spans="1:5" ht="12.75">
      <c r="A1071" s="16"/>
      <c r="B1071" s="15"/>
      <c r="C1071" s="16"/>
      <c r="D1071" s="16"/>
      <c r="E1071" s="15"/>
    </row>
  </sheetData>
  <printOptions/>
  <pageMargins left="0.3937007874015748" right="0" top="0.984251968503937" bottom="0.984251968503937" header="0.5118110236220472" footer="0.5118110236220472"/>
  <pageSetup horizontalDpi="240" verticalDpi="240" orientation="portrait" paperSize="9" r:id="rId1"/>
  <rowBreaks count="1" manualBreakCount="1">
    <brk id="10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Optimus</cp:lastModifiedBy>
  <cp:lastPrinted>2003-07-24T11:16:41Z</cp:lastPrinted>
  <dcterms:created xsi:type="dcterms:W3CDTF">2000-11-04T10:54:41Z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