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'Arkusz2'!$A$1:$E$1045</definedName>
  </definedNames>
  <calcPr fullCalcOnLoad="1"/>
</workbook>
</file>

<file path=xl/sharedStrings.xml><?xml version="1.0" encoding="utf-8"?>
<sst xmlns="http://schemas.openxmlformats.org/spreadsheetml/2006/main" count="646" uniqueCount="297">
  <si>
    <t>Załącznik Nr 2</t>
  </si>
  <si>
    <t>DZIAŁ</t>
  </si>
  <si>
    <t>ROZDZIAŁ</t>
  </si>
  <si>
    <t>§</t>
  </si>
  <si>
    <t>WYSZCZEGÓLNIENIE</t>
  </si>
  <si>
    <t xml:space="preserve">DZIAŁ </t>
  </si>
  <si>
    <t xml:space="preserve">DZIAŁ  010 - </t>
  </si>
  <si>
    <t>ROLNICTWO  I  ŁOWIECTWO</t>
  </si>
  <si>
    <t xml:space="preserve"> ROZDZIAŁ -</t>
  </si>
  <si>
    <t xml:space="preserve"> </t>
  </si>
  <si>
    <t xml:space="preserve">ROZDZIAŁ - </t>
  </si>
  <si>
    <t>Zakup usług pozostałych</t>
  </si>
  <si>
    <t>Pozostała działalność</t>
  </si>
  <si>
    <t xml:space="preserve">DZIAŁ 600 - </t>
  </si>
  <si>
    <t>TRANSPORT  I  ŁĄCZNOŚĆ</t>
  </si>
  <si>
    <t>60016</t>
  </si>
  <si>
    <t>Drogi publiczne gminne</t>
  </si>
  <si>
    <t>Zakup materiałów i wyposażenia</t>
  </si>
  <si>
    <t>Zakup usług remontowych</t>
  </si>
  <si>
    <t xml:space="preserve"> - 2 -</t>
  </si>
  <si>
    <t>2</t>
  </si>
  <si>
    <t>GOSPODARKA MIESZKANIOWA</t>
  </si>
  <si>
    <t>ROZDZIAŁ -</t>
  </si>
  <si>
    <t>70004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</si>
  <si>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</si>
  <si>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</si>
  <si>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</si>
  <si>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</si>
  <si>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</si>
  <si>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Podróże służbowe krajowe</t>
  </si>
  <si>
    <t>Różne opłaty i składki</t>
  </si>
  <si>
    <t>Odpisy na zakładowy fundusz świadczeń</t>
  </si>
  <si>
    <t>socjalnych</t>
  </si>
  <si>
    <t>Opłaty na rzecz budżetu państwa</t>
  </si>
  <si>
    <t>70005</t>
  </si>
  <si>
    <t>Gospodarka gruntami i nieruchomościami</t>
  </si>
  <si>
    <t xml:space="preserve"> - 3 -</t>
  </si>
  <si>
    <t xml:space="preserve">Odpisy na zakładowy fundusz świadczeń </t>
  </si>
  <si>
    <t xml:space="preserve">DZIAŁ 710 - </t>
  </si>
  <si>
    <t>DZIAŁALNOŚĆ  USŁUGOWA</t>
  </si>
  <si>
    <t>71014</t>
  </si>
  <si>
    <t>Opracowania geodezyjne i kartograficzne</t>
  </si>
  <si>
    <t>Zakup usług pozostałych (usługi geodezyjne)</t>
  </si>
  <si>
    <t xml:space="preserve">DZIAŁ - 750 </t>
  </si>
  <si>
    <t>ADMINISTRACJA  PUBLICZNA</t>
  </si>
  <si>
    <t xml:space="preserve"> - 4 -</t>
  </si>
  <si>
    <t>75011</t>
  </si>
  <si>
    <t>Urzędy wojewódzkie</t>
  </si>
  <si>
    <t>75022</t>
  </si>
  <si>
    <t>Rady Gmin</t>
  </si>
  <si>
    <t>Różne wydatki na rzecz osób fizycznych</t>
  </si>
  <si>
    <t>75023</t>
  </si>
  <si>
    <t>Urzędy Gmin</t>
  </si>
  <si>
    <t xml:space="preserve"> - 5 -</t>
  </si>
  <si>
    <t>Różne wydatki na rzecz osób fizycznych:</t>
  </si>
  <si>
    <t xml:space="preserve">  - diety dla Przewodniczących jednostek</t>
  </si>
  <si>
    <t>Wydatki na zakupy inwestycyjne jednostek</t>
  </si>
  <si>
    <t>75095</t>
  </si>
  <si>
    <t xml:space="preserve"> - 6 -</t>
  </si>
  <si>
    <t xml:space="preserve">URZĘDY NACZELNYCH ORGANÓW WŁADZY PAŃSTWOWEJ, </t>
  </si>
  <si>
    <t>KONTROLI I OCHRONY PRAWA ORAZ SĄDOWNICTWA</t>
  </si>
  <si>
    <t xml:space="preserve">DZIAŁ - 751 </t>
  </si>
  <si>
    <t>75101</t>
  </si>
  <si>
    <t>Urzędy naczelnych organów władzy państwowej,</t>
  </si>
  <si>
    <t>kontroli i ochrony prawa</t>
  </si>
  <si>
    <t xml:space="preserve">DZIAŁ - 754 </t>
  </si>
  <si>
    <t xml:space="preserve">BEZPIECZEŃSTWO PUBLICZNE   I  OCHRONA </t>
  </si>
  <si>
    <t>PRZECIWPOŻAROWA</t>
  </si>
  <si>
    <t>75412</t>
  </si>
  <si>
    <t>Ochotnicze Straże Pożarne</t>
  </si>
  <si>
    <t>75414</t>
  </si>
  <si>
    <t>Obrona Cywilna</t>
  </si>
  <si>
    <t xml:space="preserve">DZIAŁ 757 - </t>
  </si>
  <si>
    <t>OBSŁUGA DŁUGU PUBLICZNEGO</t>
  </si>
  <si>
    <t>75702</t>
  </si>
  <si>
    <t xml:space="preserve">Obsługa papierów wartościowych, kredytów </t>
  </si>
  <si>
    <t>i pożyczek jednostek samorządu terytorialnego</t>
  </si>
  <si>
    <t xml:space="preserve">DZIAŁ 758 - </t>
  </si>
  <si>
    <t>RÓŻNE ROZLICZENIA</t>
  </si>
  <si>
    <t>75818</t>
  </si>
  <si>
    <t>Rezerwy ogólne i celowe</t>
  </si>
  <si>
    <t>Rezerwy</t>
  </si>
  <si>
    <t>DZIAŁ 801 -</t>
  </si>
  <si>
    <t>OŚWIATA I WYCHOWANIE</t>
  </si>
  <si>
    <t>80101</t>
  </si>
  <si>
    <t>Szkoły Podstawowe</t>
  </si>
  <si>
    <t xml:space="preserve">Wynagrodzenia osobowe pracowników </t>
  </si>
  <si>
    <t>Zakup leków i materiałów medycznych</t>
  </si>
  <si>
    <t>Zakup pomocy naukowych, dydaktycznych</t>
  </si>
  <si>
    <t>i książek</t>
  </si>
  <si>
    <t xml:space="preserve">ROZDZIAŁ -   </t>
  </si>
  <si>
    <t>80110</t>
  </si>
  <si>
    <t>Gimnazja</t>
  </si>
  <si>
    <t xml:space="preserve">DZIAŁ 851 - </t>
  </si>
  <si>
    <t>OCHRONA ZDROWIA</t>
  </si>
  <si>
    <t>85154</t>
  </si>
  <si>
    <t>Przeciwdziałanie alkoholizmowi</t>
  </si>
  <si>
    <t>Zakup materiałów  i wyposażenia</t>
  </si>
  <si>
    <t>80113</t>
  </si>
  <si>
    <t>Dowożenie uczniów do szkół</t>
  </si>
  <si>
    <t>Zasiłki i pomoc w naturze oraz składki na</t>
  </si>
  <si>
    <t>Świadczenia społeczne</t>
  </si>
  <si>
    <t>Składki na ubezpieczenia zdrowotne</t>
  </si>
  <si>
    <t>Dodatki mieszkaniowe</t>
  </si>
  <si>
    <t>Ośrodki  pomocy społecznej</t>
  </si>
  <si>
    <t>Odpisy na zakładowy fundusz  świadczeń</t>
  </si>
  <si>
    <t>Usługi opiekuńcze i specjalistyczne usługi</t>
  </si>
  <si>
    <t>opiekuńcze</t>
  </si>
  <si>
    <t>DZIAŁ 854 -</t>
  </si>
  <si>
    <t>EDUKACYJNA OPIEKA WYCHOWAWCZA</t>
  </si>
  <si>
    <t>85401</t>
  </si>
  <si>
    <t>Świetlice szkolne</t>
  </si>
  <si>
    <t>Przedszkola</t>
  </si>
  <si>
    <t>Zakup środków żywności</t>
  </si>
  <si>
    <t>Zakup pomocy naukowych,dydaktycznych</t>
  </si>
  <si>
    <t xml:space="preserve"> - 9 -</t>
  </si>
  <si>
    <t xml:space="preserve"> - 10 -</t>
  </si>
  <si>
    <t xml:space="preserve"> - 12 -</t>
  </si>
  <si>
    <t xml:space="preserve">DZIAŁ  900 - </t>
  </si>
  <si>
    <t>GOSPODARKA KOMUNALNA I OCHRONA ŚRODOWISKA</t>
  </si>
  <si>
    <t>90003</t>
  </si>
  <si>
    <t>Oczyszczanie miast i wsi</t>
  </si>
  <si>
    <t xml:space="preserve"> - 13 -</t>
  </si>
  <si>
    <t>90013</t>
  </si>
  <si>
    <t>90015</t>
  </si>
  <si>
    <t>Oświetlenie ulic, placów i dróg</t>
  </si>
  <si>
    <t>90095</t>
  </si>
  <si>
    <t xml:space="preserve">DZIAŁ 921 - </t>
  </si>
  <si>
    <t>KULTURA I OCHRONA DZIEDZICTWA NARODOWEGO</t>
  </si>
  <si>
    <t>92109</t>
  </si>
  <si>
    <t>Domy i ośrodki kultury,  świetlice i kluby</t>
  </si>
  <si>
    <t>Biblioteki</t>
  </si>
  <si>
    <t>92120</t>
  </si>
  <si>
    <t>Ochrona i konserwacja zabytków</t>
  </si>
  <si>
    <t xml:space="preserve"> - 15 -</t>
  </si>
  <si>
    <t>WYDATKI  OGÓŁEM:</t>
  </si>
  <si>
    <t>Schroniska dla zwierząt</t>
  </si>
  <si>
    <t xml:space="preserve"> - 16 -</t>
  </si>
  <si>
    <t xml:space="preserve">ROZDZIAŁ </t>
  </si>
  <si>
    <t xml:space="preserve">Urzędy Wojewódzkie </t>
  </si>
  <si>
    <t>Zakup materiałów</t>
  </si>
  <si>
    <t xml:space="preserve">DZIAŁ 751 - </t>
  </si>
  <si>
    <t>URZĘDY NACZELNYCH ORGANÓW WŁADZY PAŃSTWOWEJ,</t>
  </si>
  <si>
    <t>DOTACJE  OGÓŁEM:</t>
  </si>
  <si>
    <t xml:space="preserve"> - 17 -</t>
  </si>
  <si>
    <t>92116</t>
  </si>
  <si>
    <t xml:space="preserve">( w tym zakup produktów na pokazy </t>
  </si>
  <si>
    <t>Odsetki i dyskonto od krajowych skarbowych</t>
  </si>
  <si>
    <t xml:space="preserve">Zakup usług remontowych </t>
  </si>
  <si>
    <t xml:space="preserve"> ADMINISTRACJA PUBLICZNA</t>
  </si>
  <si>
    <t>DZIAŁ  750 - ADMINISTRACJA PUBLICZNA</t>
  </si>
  <si>
    <t>01030</t>
  </si>
  <si>
    <t>Izby Rolnicze</t>
  </si>
  <si>
    <t xml:space="preserve">Składki na ubezpieczenia zdrowotne opłacane za </t>
  </si>
  <si>
    <r>
      <t>osoby pobierające niektóre świadczenia z pomocy</t>
    </r>
    <r>
      <rPr>
        <b/>
        <sz val="11"/>
        <rFont val="Arial CE"/>
        <family val="2"/>
      </rPr>
      <t xml:space="preserve"> </t>
    </r>
  </si>
  <si>
    <t>Zakup usług zdrowotnych</t>
  </si>
  <si>
    <t xml:space="preserve">Podróże służbowe krajowe </t>
  </si>
  <si>
    <t xml:space="preserve">ubezpieczenia społeczne </t>
  </si>
  <si>
    <t>Składki na ubezpieczenia zdrowotne opłacane</t>
  </si>
  <si>
    <t>za osoby pobierające niektóre świadczenia z</t>
  </si>
  <si>
    <t>pomocy społecznej</t>
  </si>
  <si>
    <t xml:space="preserve">Składki na ubezpieczenia zdrowotne </t>
  </si>
  <si>
    <t xml:space="preserve">Zakup pomocy naukowych, dydaktycznych </t>
  </si>
  <si>
    <t xml:space="preserve"> i książek</t>
  </si>
  <si>
    <t>( diety dla radnych )</t>
  </si>
  <si>
    <t>( ekwiwalent za udział w akcji gaszenia pożarów )</t>
  </si>
  <si>
    <t xml:space="preserve"> - 11 -</t>
  </si>
  <si>
    <t>ROZDZIAŁ-</t>
  </si>
  <si>
    <t>75814</t>
  </si>
  <si>
    <t>Różne rozliczenia finansowe</t>
  </si>
  <si>
    <t xml:space="preserve">Zakup usług pozostałych </t>
  </si>
  <si>
    <t>DZIAŁ 700 -</t>
  </si>
  <si>
    <t xml:space="preserve">w tym: opłaty za wyłączenie gruntów z produkcji </t>
  </si>
  <si>
    <t xml:space="preserve">rolnej </t>
  </si>
  <si>
    <t>Wydatki inwestycyjne jednostek budżetowych</t>
  </si>
  <si>
    <t xml:space="preserve"> - 7 -</t>
  </si>
  <si>
    <t xml:space="preserve"> - 8 -</t>
  </si>
  <si>
    <t xml:space="preserve"> - 14 -</t>
  </si>
  <si>
    <t xml:space="preserve"> - dodatki mieszkaniowe -       180,- zł.</t>
  </si>
  <si>
    <t>ROZDZIAŁ  -</t>
  </si>
  <si>
    <t>80195</t>
  </si>
  <si>
    <t>Koszty postępowania sądowego i prokuratorskiego</t>
  </si>
  <si>
    <t xml:space="preserve"> ( w zł. )</t>
  </si>
  <si>
    <t xml:space="preserve">Różne jednostki obsługi gospodarki </t>
  </si>
  <si>
    <t>mieszkaniowej</t>
  </si>
  <si>
    <t xml:space="preserve">DZIAŁ 852 - </t>
  </si>
  <si>
    <t>POMOC SPOŁECZNA</t>
  </si>
  <si>
    <t>85213</t>
  </si>
  <si>
    <t>85214</t>
  </si>
  <si>
    <t>85219</t>
  </si>
  <si>
    <t>PLAN  WYDATKÓW</t>
  </si>
  <si>
    <t>kulinarne - KGW - 1 500zł )</t>
  </si>
  <si>
    <t>85215</t>
  </si>
  <si>
    <t>85228</t>
  </si>
  <si>
    <t xml:space="preserve"> - bieżące utrzymanie "PELIKANA" - 5 000,-</t>
  </si>
  <si>
    <t>75405</t>
  </si>
  <si>
    <t>Komendy powiatowe Policji</t>
  </si>
  <si>
    <t xml:space="preserve"> - 19 -</t>
  </si>
  <si>
    <t>71004</t>
  </si>
  <si>
    <t>Plany zagospodarowania przestrzennego</t>
  </si>
  <si>
    <t>80146</t>
  </si>
  <si>
    <t>Dokształcanie i doskonalenie nauczycieli</t>
  </si>
  <si>
    <t xml:space="preserve">    pomocniczych </t>
  </si>
  <si>
    <t>Wpłaty na Państwowy Fundusz Rehabilitacji</t>
  </si>
  <si>
    <t>Osób Niepełnosprawnych</t>
  </si>
  <si>
    <t>85195</t>
  </si>
  <si>
    <t>80104</t>
  </si>
  <si>
    <r>
      <t>PLAN  WYDATKÓW DOTACJI CELOWYCH NA ZADANIA</t>
    </r>
    <r>
      <rPr>
        <b/>
        <i/>
        <sz val="14"/>
        <rFont val="Arial CE"/>
        <family val="2"/>
      </rPr>
      <t xml:space="preserve"> </t>
    </r>
  </si>
  <si>
    <r>
      <t xml:space="preserve">          </t>
    </r>
    <r>
      <rPr>
        <b/>
        <i/>
        <u val="single"/>
        <sz val="14"/>
        <rFont val="Arial CE"/>
        <family val="2"/>
      </rPr>
      <t>ZLECONE   GMINIE Z ZAKRESU ADMINISTRACJI</t>
    </r>
    <r>
      <rPr>
        <b/>
        <i/>
        <sz val="14"/>
        <rFont val="Arial CE"/>
        <family val="2"/>
      </rPr>
      <t xml:space="preserve"> </t>
    </r>
  </si>
  <si>
    <t>w tym: składka na Związek Gmin Wiejskich</t>
  </si>
  <si>
    <t>PLAN NA 2005r.</t>
  </si>
  <si>
    <t>01095</t>
  </si>
  <si>
    <t xml:space="preserve"> - dofinansowanie pracownika  d / s doradztwa</t>
  </si>
  <si>
    <t xml:space="preserve">   rolniczego Przysiek -     480,-</t>
  </si>
  <si>
    <t xml:space="preserve"> - pobranie prób glebowych - 2.500,-</t>
  </si>
  <si>
    <t>(wykonanie metryk dróg)</t>
  </si>
  <si>
    <t>Wydatki osobowe nie zaliczone do wynagrodzeń</t>
  </si>
  <si>
    <t>(ekwiwalent za odzież)</t>
  </si>
  <si>
    <t>( ekwiwalent za odzież )</t>
  </si>
  <si>
    <t>Wynagrodzenia bezosobowe</t>
  </si>
  <si>
    <t>papierów wartościowych oraz od krajowych</t>
  </si>
  <si>
    <t>Zakup pomocy naukowych , dydaktycznych</t>
  </si>
  <si>
    <t>w tym zwrot za bilety miesięczne - 5 300,-</t>
  </si>
  <si>
    <t>85202</t>
  </si>
  <si>
    <t>Domy Pomocy Społecznej</t>
  </si>
  <si>
    <t>85212</t>
  </si>
  <si>
    <t xml:space="preserve">Świadczenia rodzinne oraz składki na </t>
  </si>
  <si>
    <t xml:space="preserve">ubezpieczenia emerytalne i rentowe z </t>
  </si>
  <si>
    <t>ubezpieczenia społecznego</t>
  </si>
  <si>
    <t>społecznej oraz niektóre świadczenia rodzinne</t>
  </si>
  <si>
    <t>(ekwiwalent za odzież )</t>
  </si>
  <si>
    <t>w tym brydż - 1 300,-</t>
  </si>
  <si>
    <t>Wpłaty gmin na rzecz Izb Rolniczych w wysokości</t>
  </si>
  <si>
    <t>2 % uzyskanych wpływów z podatku rolnego</t>
  </si>
  <si>
    <r>
      <t xml:space="preserve">                              </t>
    </r>
    <r>
      <rPr>
        <b/>
        <i/>
        <u val="single"/>
        <sz val="14"/>
        <rFont val="Arial CE"/>
        <family val="2"/>
      </rPr>
      <t>RZĄDOWEJ NA 2005 ROK</t>
    </r>
  </si>
  <si>
    <t>PLAN NA 2005rok(w zł)</t>
  </si>
  <si>
    <t>( pracownicy interwencyjni )</t>
  </si>
  <si>
    <t xml:space="preserve"> - dodatki mieszkaniowe -  6.683,-</t>
  </si>
  <si>
    <t xml:space="preserve"> - dodatki wiejskie         - 75.584,-</t>
  </si>
  <si>
    <t xml:space="preserve"> - fundusz zdrowotny     -  3.414,-</t>
  </si>
  <si>
    <t xml:space="preserve"> - w tym: wymiana okien - 25.000,-</t>
  </si>
  <si>
    <t xml:space="preserve"> - dodatki wiejskie           - 9.760,-</t>
  </si>
  <si>
    <t xml:space="preserve"> - dodatki mieszkaniowe  -    955,-</t>
  </si>
  <si>
    <t xml:space="preserve"> - fundusz zdrowotny       -    409,-</t>
  </si>
  <si>
    <t xml:space="preserve"> - dodatki mieszkaniowe -  2.228,-</t>
  </si>
  <si>
    <t xml:space="preserve"> - dodatki wiejskie          - 31.307,-</t>
  </si>
  <si>
    <t xml:space="preserve"> - fundusz zdrowotny      -   1.561,-</t>
  </si>
  <si>
    <t>Adaptacja części budynku poszkolnego</t>
  </si>
  <si>
    <t>w Szumiłowie, tzw. Zielonej Szkoły</t>
  </si>
  <si>
    <t xml:space="preserve"> - dodatek wiejski           -     1.554,- zł.</t>
  </si>
  <si>
    <t xml:space="preserve"> - opracowanie dokumentacji na zabezpieczenie</t>
  </si>
  <si>
    <t xml:space="preserve">   ruin "ZAMKU" i ich turystycznego wykorzystania</t>
  </si>
  <si>
    <t xml:space="preserve">   - 12.000,- </t>
  </si>
  <si>
    <t xml:space="preserve">   na "starym cmentarzu" - 3.000,-</t>
  </si>
  <si>
    <t xml:space="preserve">   skanalizowania obszarów wiejskich </t>
  </si>
  <si>
    <t>Wydatki inwestycyjnych jednostek budżetowych</t>
  </si>
  <si>
    <t xml:space="preserve">Świadczenia rodzinne oraz składki </t>
  </si>
  <si>
    <t>z ubezpieczenia społecznego</t>
  </si>
  <si>
    <t>Wpłaty na Państwowy Fundusz</t>
  </si>
  <si>
    <t>Rehabilitacji Osób Niepełnosprawnych</t>
  </si>
  <si>
    <t xml:space="preserve"> - 18 - </t>
  </si>
  <si>
    <t xml:space="preserve"> - opracowanie dokumentacji na wykonanie chodnika </t>
  </si>
  <si>
    <t>Odpis na zakładowy fundusz świadczeń</t>
  </si>
  <si>
    <t>na ubezpieczenia emerytalne i rentowe</t>
  </si>
  <si>
    <t>pożyczek i kredytów</t>
  </si>
  <si>
    <t>Rady Miejskiej</t>
  </si>
  <si>
    <t>Radzynia Chełmińskiego</t>
  </si>
  <si>
    <t>Wydatki na pomoc finansową udzielaną między</t>
  </si>
  <si>
    <t>jednostkami samorządu terytorialnego na</t>
  </si>
  <si>
    <t>dofinansowanie własnych zadań bieżących</t>
  </si>
  <si>
    <t>85295</t>
  </si>
  <si>
    <t xml:space="preserve"> - dożywianie - 60.000,-</t>
  </si>
  <si>
    <t xml:space="preserve"> - posiłek      -  30.000,-</t>
  </si>
  <si>
    <t>Opłaty za usługi internetowe</t>
  </si>
  <si>
    <t>Wynagrodzenia  bezosobowe</t>
  </si>
  <si>
    <t>85232</t>
  </si>
  <si>
    <t xml:space="preserve">   wraz  z wymianą i rozbudową sieci wodociągowej</t>
  </si>
  <si>
    <t xml:space="preserve">   na terenie miasta i gminy Radzyń Chełmiński</t>
  </si>
  <si>
    <t xml:space="preserve"> - opracowanie gminnego programu gospodarki</t>
  </si>
  <si>
    <t xml:space="preserve">   odpadami</t>
  </si>
  <si>
    <t xml:space="preserve"> - opracowanie dokumentacji technicznej</t>
  </si>
  <si>
    <t xml:space="preserve"> - opracowanie dokumentacji technicznej </t>
  </si>
  <si>
    <t xml:space="preserve"> na modernizację dróg na terenie miasta i gminy</t>
  </si>
  <si>
    <t xml:space="preserve"> - wymiana kotła c.o. i modernizacja w kotłowni</t>
  </si>
  <si>
    <t xml:space="preserve">   Urzędu Miasta i Gminy</t>
  </si>
  <si>
    <t>budżetowych - zakup zestawów komputerowych</t>
  </si>
  <si>
    <t>i drukarek</t>
  </si>
  <si>
    <t xml:space="preserve"> - budowa Gminnej Stacji Uzdatniania Wody</t>
  </si>
  <si>
    <t xml:space="preserve">budżetowych </t>
  </si>
  <si>
    <t xml:space="preserve"> - zakup lekkiego samochodu do</t>
  </si>
  <si>
    <t xml:space="preserve">   ratownictwa chemiczno-ekologicznego</t>
  </si>
  <si>
    <t xml:space="preserve">   z przeznaczeniem dla Ochotniczej Straży</t>
  </si>
  <si>
    <t xml:space="preserve">   Pożarnej w Radzyniu Chełmińskim</t>
  </si>
  <si>
    <t xml:space="preserve"> - budowa świetlicy w Zakrzewie</t>
  </si>
  <si>
    <t>do Uchwały Nr XVII/147/05</t>
  </si>
  <si>
    <t>z dnia 14 lutego 2005 r.</t>
  </si>
  <si>
    <t>Centra integracji społecznej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</si>
</sst>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\-0\ "/>
    <numFmt numFmtId="165" formatCode="#,##0_ ;\-#,##0\ "/>
    <numFmt numFmtId="166" formatCode="#,##0\ _z_ł"/>
  </numFmts>
  <fonts count="10">
    <font>
      <sz val="10"/>
      <name val="Arial CE"/>
      <family val="0"/>
    </font>
    <font>
      <b/>
      <i/>
      <u val="single"/>
      <sz val="16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u val="singleAccounting"/>
      <sz val="16"/>
      <name val="Arial CE"/>
      <family val="2"/>
    </font>
    <font>
      <b/>
      <i/>
      <u val="single"/>
      <sz val="14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i/>
      <sz val="14"/>
      <name val="Arial CE"/>
      <family val="2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3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Border="1" applyAlignment="1">
      <alignment horizontal="left"/>
    </xf>
    <xf numFmtId="41" fontId="2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41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0" fontId="0" fillId="0" borderId="4" xfId="0" applyNumberForma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4" xfId="0" applyNumberForma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6" xfId="0" applyBorder="1" applyAlignment="1">
      <alignment/>
    </xf>
    <xf numFmtId="49" fontId="5" fillId="0" borderId="6" xfId="0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41" fontId="0" fillId="0" borderId="6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1" fontId="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1" fontId="9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4" sqref="D14"/>
    </sheetView>
  </sheetViews>
  <sheetFormatPr defaultColWidth="9.00390625" defaultRowHeight="12.75"/>
  <cols>
    <col min="1" max="2" width="12.00390625" style="0" customWidth="1"/>
    <col min="3" max="3" width="7.375" style="0" customWidth="1"/>
    <col min="4" max="4" width="42.875" style="0" customWidth="1"/>
    <col min="5" max="5" width="25.00390625" style="0" customWidth="1"/>
  </cols>
  <sheetData/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188"/>
  <sheetViews>
    <sheetView tabSelected="1" workbookViewId="0" topLeftCell="A667">
      <selection activeCell="D696" sqref="D696"/>
    </sheetView>
  </sheetViews>
  <sheetFormatPr defaultColWidth="9.00390625" defaultRowHeight="12.75"/>
  <cols>
    <col min="1" max="1" width="11.625" style="0" customWidth="1"/>
    <col min="2" max="2" width="10.875" style="13" customWidth="1"/>
    <col min="3" max="3" width="6.25390625" style="4" customWidth="1"/>
    <col min="4" max="4" width="43.00390625" style="0" customWidth="1"/>
    <col min="5" max="5" width="24.375" style="25" customWidth="1"/>
    <col min="6" max="6" width="12.75390625" style="0" customWidth="1"/>
    <col min="7" max="7" width="6.375" style="0" customWidth="1"/>
  </cols>
  <sheetData>
    <row r="1" spans="5:6" ht="12.75">
      <c r="E1" s="25" t="s">
        <v>0</v>
      </c>
      <c r="F1" s="25" t="s">
        <v>9</v>
      </c>
    </row>
    <row r="2" ht="12.75">
      <c r="E2" s="25" t="s">
        <v>294</v>
      </c>
    </row>
    <row r="3" ht="12.75">
      <c r="E3" s="25" t="s">
        <v>265</v>
      </c>
    </row>
    <row r="4" ht="12.75">
      <c r="E4" s="25" t="s">
        <v>266</v>
      </c>
    </row>
    <row r="5" ht="12.75">
      <c r="E5" s="25" t="s">
        <v>295</v>
      </c>
    </row>
    <row r="8" spans="4:5" ht="23.25">
      <c r="D8" s="77" t="s">
        <v>190</v>
      </c>
      <c r="E8" s="25" t="s">
        <v>9</v>
      </c>
    </row>
    <row r="9" ht="12.75" customHeight="1">
      <c r="D9" s="77"/>
    </row>
    <row r="11" spans="1:5" ht="13.5" thickBot="1">
      <c r="A11" s="5"/>
      <c r="B11" s="21"/>
      <c r="C11" s="30"/>
      <c r="D11" s="5"/>
      <c r="E11" s="53"/>
    </row>
    <row r="12" spans="1:5" ht="13.5" thickTop="1">
      <c r="A12" s="6"/>
      <c r="B12" s="22"/>
      <c r="C12" s="20"/>
      <c r="D12" s="6"/>
      <c r="E12" s="28"/>
    </row>
    <row r="13" spans="1:6" ht="12.75">
      <c r="A13" s="3" t="s">
        <v>5</v>
      </c>
      <c r="B13" s="10" t="s">
        <v>2</v>
      </c>
      <c r="C13" s="3" t="s">
        <v>3</v>
      </c>
      <c r="D13" s="3" t="s">
        <v>4</v>
      </c>
      <c r="E13" s="54" t="s">
        <v>210</v>
      </c>
      <c r="F13" s="3" t="s">
        <v>9</v>
      </c>
    </row>
    <row r="14" spans="1:5" ht="13.5" thickBot="1">
      <c r="A14" s="5"/>
      <c r="B14" s="21"/>
      <c r="C14" s="30"/>
      <c r="D14" s="5"/>
      <c r="E14" s="76" t="s">
        <v>182</v>
      </c>
    </row>
    <row r="15" spans="1:5" ht="13.5" thickTop="1">
      <c r="A15" s="7">
        <v>1</v>
      </c>
      <c r="B15" s="11">
        <v>2</v>
      </c>
      <c r="C15" s="7">
        <v>3</v>
      </c>
      <c r="D15" s="7">
        <v>4</v>
      </c>
      <c r="E15" s="11">
        <v>5</v>
      </c>
    </row>
    <row r="16" spans="6:45" ht="12.75">
      <c r="F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ht="15">
      <c r="A17" s="18" t="s">
        <v>6</v>
      </c>
      <c r="B17" s="19" t="s">
        <v>7</v>
      </c>
      <c r="C17" s="34"/>
      <c r="D17" s="18"/>
      <c r="E17" s="36">
        <f>SUM(E20+E27)</f>
        <v>58158</v>
      </c>
      <c r="F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ht="12.75" customHeight="1" thickBot="1">
      <c r="A18" s="9"/>
      <c r="B18" s="12"/>
      <c r="C18" s="31"/>
      <c r="D18" s="9"/>
      <c r="E18" s="29"/>
      <c r="F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ht="12.75" customHeight="1" thickTop="1">
      <c r="A19" s="18"/>
      <c r="B19" s="19"/>
      <c r="C19" s="34"/>
      <c r="D19" s="18"/>
      <c r="E19" s="36"/>
      <c r="F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12.75" customHeight="1">
      <c r="A20" s="43" t="s">
        <v>22</v>
      </c>
      <c r="B20" s="62" t="s">
        <v>151</v>
      </c>
      <c r="C20" s="34"/>
      <c r="D20" s="83" t="s">
        <v>152</v>
      </c>
      <c r="E20" s="47">
        <f>SUM(E23)</f>
        <v>15178</v>
      </c>
      <c r="F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ht="12.75" customHeight="1">
      <c r="A21" s="51"/>
      <c r="B21" s="63"/>
      <c r="C21" s="57"/>
      <c r="D21" s="84"/>
      <c r="E21" s="58"/>
      <c r="F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12.75" customHeight="1">
      <c r="A22" s="43"/>
      <c r="B22" s="62"/>
      <c r="C22" s="34"/>
      <c r="D22" s="83"/>
      <c r="E22" s="36"/>
      <c r="F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12.75" customHeight="1">
      <c r="A23" s="43"/>
      <c r="B23" s="62"/>
      <c r="C23" s="44">
        <v>2850</v>
      </c>
      <c r="D23" s="43" t="s">
        <v>232</v>
      </c>
      <c r="E23" s="47">
        <v>15178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ht="12.75" customHeight="1">
      <c r="A24" s="43"/>
      <c r="B24" s="62"/>
      <c r="C24" s="85"/>
      <c r="D24" s="43" t="s">
        <v>233</v>
      </c>
      <c r="E24" s="3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12.75" customHeight="1">
      <c r="A25" s="48"/>
      <c r="B25" s="49"/>
      <c r="C25" s="86"/>
      <c r="D25" s="87"/>
      <c r="E25" s="5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6:45" ht="12.75"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ht="12.75">
      <c r="A27" t="s">
        <v>8</v>
      </c>
      <c r="B27" s="13" t="s">
        <v>211</v>
      </c>
      <c r="C27" s="4" t="s">
        <v>9</v>
      </c>
      <c r="D27" t="s">
        <v>12</v>
      </c>
      <c r="E27" s="25">
        <f>SUM(E30:E35)</f>
        <v>42980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12.75">
      <c r="A28" s="2"/>
      <c r="B28" s="23"/>
      <c r="C28" s="32"/>
      <c r="D28" s="2"/>
      <c r="E28" s="2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6:45" ht="12.75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3:45" ht="12.75">
      <c r="C30" s="4">
        <v>4300</v>
      </c>
      <c r="D30" t="s">
        <v>170</v>
      </c>
      <c r="E30" s="25">
        <v>2980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4:45" ht="12.75">
      <c r="D31" t="s">
        <v>212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5" s="6" customFormat="1" ht="12.75">
      <c r="A32"/>
      <c r="B32" s="13"/>
      <c r="C32" s="4"/>
      <c r="D32" t="s">
        <v>213</v>
      </c>
      <c r="E32" s="25"/>
    </row>
    <row r="33" spans="2:5" s="6" customFormat="1" ht="12.75">
      <c r="B33" s="22"/>
      <c r="C33" s="20"/>
      <c r="D33" s="6" t="s">
        <v>214</v>
      </c>
      <c r="E33" s="28"/>
    </row>
    <row r="34" spans="2:5" s="6" customFormat="1" ht="12.75">
      <c r="B34" s="22"/>
      <c r="C34" s="20"/>
      <c r="E34" s="28"/>
    </row>
    <row r="35" spans="2:5" s="6" customFormat="1" ht="12.75">
      <c r="B35" s="22"/>
      <c r="C35" s="20">
        <v>6050</v>
      </c>
      <c r="D35" s="6" t="s">
        <v>255</v>
      </c>
      <c r="E35" s="28">
        <v>40000</v>
      </c>
    </row>
    <row r="36" spans="2:5" s="6" customFormat="1" ht="12.75">
      <c r="B36" s="22"/>
      <c r="C36" s="20"/>
      <c r="D36" s="6" t="s">
        <v>280</v>
      </c>
      <c r="E36" s="28"/>
    </row>
    <row r="37" spans="2:5" s="6" customFormat="1" ht="12.75">
      <c r="B37" s="22"/>
      <c r="C37" s="20"/>
      <c r="D37" s="6" t="s">
        <v>254</v>
      </c>
      <c r="E37" s="28"/>
    </row>
    <row r="38" spans="1:5" s="6" customFormat="1" ht="13.5" thickBot="1">
      <c r="A38" s="5"/>
      <c r="B38" s="21"/>
      <c r="C38" s="30"/>
      <c r="D38" s="5"/>
      <c r="E38" s="27"/>
    </row>
    <row r="39" spans="1:5" s="6" customFormat="1" ht="13.5" thickTop="1">
      <c r="A39"/>
      <c r="B39" s="13"/>
      <c r="C39" s="4"/>
      <c r="D39"/>
      <c r="E39" s="25"/>
    </row>
    <row r="40" spans="1:5" s="6" customFormat="1" ht="15">
      <c r="A40" s="8" t="s">
        <v>13</v>
      </c>
      <c r="B40" s="14" t="s">
        <v>14</v>
      </c>
      <c r="C40" s="33"/>
      <c r="D40" s="8"/>
      <c r="E40" s="35">
        <f>SUM(E43)</f>
        <v>150000</v>
      </c>
    </row>
    <row r="41" spans="1:5" s="6" customFormat="1" ht="13.5" thickBot="1">
      <c r="A41" s="5"/>
      <c r="B41" s="21"/>
      <c r="C41" s="30"/>
      <c r="D41" s="5"/>
      <c r="E41" s="27"/>
    </row>
    <row r="42" spans="1:5" s="6" customFormat="1" ht="13.5" thickTop="1">
      <c r="A42"/>
      <c r="B42" s="13"/>
      <c r="C42" s="4"/>
      <c r="D42"/>
      <c r="E42" s="25"/>
    </row>
    <row r="43" spans="1:5" s="6" customFormat="1" ht="12.75">
      <c r="A43" t="s">
        <v>10</v>
      </c>
      <c r="B43" s="13" t="s">
        <v>15</v>
      </c>
      <c r="C43" s="4"/>
      <c r="D43" t="s">
        <v>16</v>
      </c>
      <c r="E43" s="25">
        <f>SUM(E46:E51)</f>
        <v>150000</v>
      </c>
    </row>
    <row r="44" spans="1:5" s="6" customFormat="1" ht="12.75">
      <c r="A44" s="2"/>
      <c r="B44" s="23"/>
      <c r="C44" s="32"/>
      <c r="D44" s="2"/>
      <c r="E44" s="26"/>
    </row>
    <row r="45" spans="1:5" s="6" customFormat="1" ht="12.75">
      <c r="A45"/>
      <c r="B45" s="13"/>
      <c r="C45" s="4"/>
      <c r="D45"/>
      <c r="E45" s="25"/>
    </row>
    <row r="46" spans="1:5" s="6" customFormat="1" ht="12.75">
      <c r="A46"/>
      <c r="B46" s="13"/>
      <c r="C46" s="4">
        <v>4270</v>
      </c>
      <c r="D46" t="s">
        <v>18</v>
      </c>
      <c r="E46" s="25">
        <v>120000</v>
      </c>
    </row>
    <row r="47" spans="1:5" s="6" customFormat="1" ht="12.75">
      <c r="A47"/>
      <c r="B47" s="13"/>
      <c r="C47" s="4"/>
      <c r="D47"/>
      <c r="E47" s="25"/>
    </row>
    <row r="48" spans="1:5" s="6" customFormat="1" ht="12.75">
      <c r="A48"/>
      <c r="B48" s="13"/>
      <c r="C48" s="4">
        <v>4300</v>
      </c>
      <c r="D48" t="s">
        <v>11</v>
      </c>
      <c r="E48" s="25">
        <v>5000</v>
      </c>
    </row>
    <row r="49" spans="1:5" s="6" customFormat="1" ht="12.75">
      <c r="A49"/>
      <c r="B49" s="13"/>
      <c r="C49" s="4"/>
      <c r="D49" t="s">
        <v>215</v>
      </c>
      <c r="E49" s="25"/>
    </row>
    <row r="50" spans="6:45" ht="12.75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</row>
    <row r="51" spans="3:45" ht="12.75">
      <c r="C51" s="4">
        <v>6050</v>
      </c>
      <c r="D51" t="s">
        <v>174</v>
      </c>
      <c r="E51" s="25">
        <v>25000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  <row r="52" spans="4:45" ht="12.75">
      <c r="D52" t="s">
        <v>281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</row>
    <row r="53" spans="1:45" ht="12.75">
      <c r="A53" s="2"/>
      <c r="B53" s="23"/>
      <c r="C53" s="32"/>
      <c r="D53" s="2" t="s">
        <v>282</v>
      </c>
      <c r="E53" s="2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</row>
    <row r="54" spans="1:45" ht="12.75">
      <c r="A54" s="6"/>
      <c r="B54" s="22"/>
      <c r="C54" s="20"/>
      <c r="D54" s="6"/>
      <c r="E54" s="2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</row>
    <row r="55" spans="1:45" ht="12.75">
      <c r="A55" s="6"/>
      <c r="B55" s="22"/>
      <c r="C55" s="20"/>
      <c r="D55" s="6"/>
      <c r="E55" s="2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</row>
    <row r="56" spans="1:45" ht="12.75">
      <c r="A56" s="6"/>
      <c r="B56" s="22"/>
      <c r="C56" s="20"/>
      <c r="D56" s="6"/>
      <c r="E56" s="2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</row>
    <row r="57" spans="1:45" ht="12.75">
      <c r="A57" s="6"/>
      <c r="B57" s="22"/>
      <c r="C57" s="20"/>
      <c r="D57" s="4" t="s">
        <v>19</v>
      </c>
      <c r="E57" s="2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</row>
    <row r="58" spans="1:45" ht="12.75">
      <c r="A58" s="6"/>
      <c r="B58" s="22"/>
      <c r="C58" s="20"/>
      <c r="D58" s="4"/>
      <c r="E58" s="2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</row>
    <row r="59" spans="1:45" ht="12.75">
      <c r="A59" s="6"/>
      <c r="B59" s="22"/>
      <c r="C59" s="20"/>
      <c r="E59" s="2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</row>
    <row r="60" spans="1:45" ht="12.75">
      <c r="A60" s="16">
        <v>1</v>
      </c>
      <c r="B60" s="15" t="s">
        <v>20</v>
      </c>
      <c r="C60" s="16">
        <v>3</v>
      </c>
      <c r="D60" s="16">
        <v>4</v>
      </c>
      <c r="E60" s="56">
        <v>5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</row>
    <row r="61" spans="1:45" ht="12.75">
      <c r="A61" s="20"/>
      <c r="B61" s="40"/>
      <c r="C61" s="20"/>
      <c r="D61" s="20"/>
      <c r="E61" s="6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</row>
    <row r="62" spans="1:5" s="6" customFormat="1" ht="15">
      <c r="A62" s="8" t="s">
        <v>171</v>
      </c>
      <c r="B62" s="14" t="s">
        <v>21</v>
      </c>
      <c r="C62" s="33"/>
      <c r="D62" s="8"/>
      <c r="E62" s="35">
        <f>SUM(E65+E115)</f>
        <v>489761</v>
      </c>
    </row>
    <row r="63" spans="1:45" ht="13.5" thickBot="1">
      <c r="A63" s="5"/>
      <c r="B63" s="21"/>
      <c r="C63" s="30"/>
      <c r="D63" s="5"/>
      <c r="E63" s="2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</row>
    <row r="64" spans="6:45" ht="13.5" thickTop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</row>
    <row r="65" spans="1:45" ht="12.75">
      <c r="A65" t="s">
        <v>22</v>
      </c>
      <c r="B65" s="13" t="s">
        <v>23</v>
      </c>
      <c r="D65" t="s">
        <v>183</v>
      </c>
      <c r="E65" s="25">
        <f>SUM(E69:E100)</f>
        <v>380761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</row>
    <row r="66" spans="4:45" ht="12.75">
      <c r="D66" t="s">
        <v>184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</row>
    <row r="67" spans="1:45" ht="12.75">
      <c r="A67" s="2"/>
      <c r="B67" s="23"/>
      <c r="C67" s="32"/>
      <c r="D67" s="2"/>
      <c r="E67" s="2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</row>
    <row r="68" spans="1:45" ht="12.75">
      <c r="A68" s="6"/>
      <c r="B68" s="22"/>
      <c r="C68" s="20"/>
      <c r="D68" s="6"/>
      <c r="E68" s="2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</row>
    <row r="69" spans="3:45" ht="12.75">
      <c r="C69" s="4">
        <v>3020</v>
      </c>
      <c r="D69" t="s">
        <v>216</v>
      </c>
      <c r="E69" s="25">
        <v>2000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</row>
    <row r="70" spans="4:45" ht="12.75">
      <c r="D70" t="s">
        <v>217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</row>
    <row r="71" spans="6:45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</row>
    <row r="72" spans="3:45" ht="12.75">
      <c r="C72" s="4">
        <v>4010</v>
      </c>
      <c r="D72" t="s">
        <v>24</v>
      </c>
      <c r="E72" s="25">
        <v>100375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</row>
    <row r="73" spans="6:45" ht="12.75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</row>
    <row r="74" spans="3:45" ht="12.75">
      <c r="C74" s="4">
        <v>4040</v>
      </c>
      <c r="D74" t="s">
        <v>25</v>
      </c>
      <c r="E74" s="25">
        <v>8029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</row>
    <row r="75" spans="6:45" ht="12.75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</row>
    <row r="76" spans="3:45" ht="12.75">
      <c r="C76" s="4">
        <v>4110</v>
      </c>
      <c r="D76" t="s">
        <v>26</v>
      </c>
      <c r="E76" s="25">
        <v>18680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</row>
    <row r="77" spans="6:45" ht="12.75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</row>
    <row r="78" spans="3:45" ht="12.75">
      <c r="C78" s="4">
        <v>4120</v>
      </c>
      <c r="D78" t="s">
        <v>27</v>
      </c>
      <c r="E78" s="25">
        <v>2660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</row>
    <row r="80" spans="3:5" ht="12.75">
      <c r="C80" s="4">
        <v>4140</v>
      </c>
      <c r="D80" t="s">
        <v>203</v>
      </c>
      <c r="E80" s="25">
        <v>1722</v>
      </c>
    </row>
    <row r="81" ht="12.75">
      <c r="D81" t="s">
        <v>204</v>
      </c>
    </row>
    <row r="83" spans="3:5" ht="12.75">
      <c r="C83" s="4">
        <v>4210</v>
      </c>
      <c r="D83" t="s">
        <v>17</v>
      </c>
      <c r="E83" s="25">
        <v>186000</v>
      </c>
    </row>
    <row r="85" spans="3:5" ht="12.75">
      <c r="C85" s="4">
        <v>4260</v>
      </c>
      <c r="D85" t="s">
        <v>28</v>
      </c>
      <c r="E85" s="25">
        <v>14000</v>
      </c>
    </row>
    <row r="87" spans="3:5" ht="12.75">
      <c r="C87" s="4">
        <v>4280</v>
      </c>
      <c r="D87" t="s">
        <v>155</v>
      </c>
      <c r="E87" s="25">
        <v>100</v>
      </c>
    </row>
    <row r="89" spans="3:5" ht="12.75">
      <c r="C89" s="4">
        <v>4300</v>
      </c>
      <c r="D89" t="s">
        <v>11</v>
      </c>
      <c r="E89" s="25">
        <v>5000</v>
      </c>
    </row>
    <row r="91" spans="3:5" ht="12.75">
      <c r="C91" s="4">
        <v>4410</v>
      </c>
      <c r="D91" t="s">
        <v>29</v>
      </c>
      <c r="E91" s="25">
        <v>100</v>
      </c>
    </row>
    <row r="93" spans="3:5" ht="12.75">
      <c r="C93" s="4">
        <v>4430</v>
      </c>
      <c r="D93" t="s">
        <v>30</v>
      </c>
      <c r="E93" s="25">
        <v>300</v>
      </c>
    </row>
    <row r="95" spans="3:5" ht="12.75">
      <c r="C95" s="4">
        <v>4440</v>
      </c>
      <c r="D95" t="s">
        <v>31</v>
      </c>
      <c r="E95" s="25">
        <v>4795</v>
      </c>
    </row>
    <row r="96" ht="12.75">
      <c r="D96" t="s">
        <v>32</v>
      </c>
    </row>
    <row r="98" spans="3:5" ht="12.75">
      <c r="C98" s="4">
        <v>4510</v>
      </c>
      <c r="D98" t="s">
        <v>33</v>
      </c>
      <c r="E98" s="25">
        <v>12000</v>
      </c>
    </row>
    <row r="100" spans="3:5" ht="12.75">
      <c r="C100" s="4">
        <v>6050</v>
      </c>
      <c r="D100" t="s">
        <v>174</v>
      </c>
      <c r="E100" s="25">
        <v>25000</v>
      </c>
    </row>
    <row r="101" spans="1:5" ht="12.75">
      <c r="A101" s="6"/>
      <c r="B101" s="22"/>
      <c r="C101" s="20"/>
      <c r="D101" s="6" t="s">
        <v>283</v>
      </c>
      <c r="E101" s="28"/>
    </row>
    <row r="102" spans="1:5" ht="12.75">
      <c r="A102" s="2"/>
      <c r="B102" s="23"/>
      <c r="C102" s="32"/>
      <c r="D102" s="2" t="s">
        <v>284</v>
      </c>
      <c r="E102" s="26"/>
    </row>
    <row r="103" spans="1:5" ht="12.75">
      <c r="A103" s="6"/>
      <c r="B103" s="22"/>
      <c r="C103" s="20"/>
      <c r="D103" s="6"/>
      <c r="E103" s="28"/>
    </row>
    <row r="104" spans="1:5" ht="12.75">
      <c r="A104" s="6"/>
      <c r="B104" s="22"/>
      <c r="C104" s="20"/>
      <c r="D104" s="6"/>
      <c r="E104" s="28"/>
    </row>
    <row r="105" spans="1:5" ht="12.75">
      <c r="A105" s="6"/>
      <c r="B105" s="22"/>
      <c r="C105" s="20"/>
      <c r="D105" s="6"/>
      <c r="E105" s="28"/>
    </row>
    <row r="106" spans="1:5" ht="12.75">
      <c r="A106" s="6"/>
      <c r="B106" s="22"/>
      <c r="C106" s="20"/>
      <c r="D106" s="6"/>
      <c r="E106" s="28"/>
    </row>
    <row r="107" spans="1:5" ht="12.75">
      <c r="A107" s="6"/>
      <c r="B107" s="22"/>
      <c r="C107" s="20"/>
      <c r="D107" s="6"/>
      <c r="E107" s="28"/>
    </row>
    <row r="108" spans="1:5" ht="12.75">
      <c r="A108" s="6"/>
      <c r="B108" s="22"/>
      <c r="C108" s="20"/>
      <c r="D108" s="6"/>
      <c r="E108" s="28"/>
    </row>
    <row r="109" spans="1:5" ht="12.75">
      <c r="A109" s="6"/>
      <c r="B109" s="22"/>
      <c r="C109" s="20"/>
      <c r="D109" s="6"/>
      <c r="E109" s="28"/>
    </row>
    <row r="110" spans="1:5" ht="12.75">
      <c r="A110" s="6"/>
      <c r="B110" s="22"/>
      <c r="C110" s="20"/>
      <c r="D110" s="6"/>
      <c r="E110" s="28"/>
    </row>
    <row r="111" spans="1:5" ht="12.75">
      <c r="A111" s="6"/>
      <c r="B111" s="22"/>
      <c r="C111" s="20"/>
      <c r="D111" s="20" t="s">
        <v>36</v>
      </c>
      <c r="E111" s="28"/>
    </row>
    <row r="112" spans="1:5" ht="12.75">
      <c r="A112" s="6"/>
      <c r="B112" s="22"/>
      <c r="C112" s="20"/>
      <c r="D112" s="6"/>
      <c r="E112" s="28"/>
    </row>
    <row r="113" spans="1:5" ht="12.75">
      <c r="A113" s="16">
        <v>1</v>
      </c>
      <c r="B113" s="15" t="s">
        <v>20</v>
      </c>
      <c r="C113" s="16">
        <v>3</v>
      </c>
      <c r="D113" s="16">
        <v>4</v>
      </c>
      <c r="E113" s="15">
        <v>5</v>
      </c>
    </row>
    <row r="114" spans="1:5" ht="12.75">
      <c r="A114" s="6"/>
      <c r="B114" s="22"/>
      <c r="C114" s="20"/>
      <c r="D114" s="6"/>
      <c r="E114" s="28"/>
    </row>
    <row r="115" spans="1:5" ht="12.75">
      <c r="A115" t="s">
        <v>10</v>
      </c>
      <c r="B115" s="13" t="s">
        <v>34</v>
      </c>
      <c r="D115" t="s">
        <v>35</v>
      </c>
      <c r="E115" s="100">
        <f>SUM(E118:E130)</f>
        <v>109000</v>
      </c>
    </row>
    <row r="116" spans="1:5" ht="12.75">
      <c r="A116" s="2"/>
      <c r="B116" s="23"/>
      <c r="C116" s="32"/>
      <c r="D116" s="2"/>
      <c r="E116" s="26"/>
    </row>
    <row r="117" spans="1:5" ht="12.75">
      <c r="A117" s="6"/>
      <c r="B117" s="22"/>
      <c r="C117" s="20"/>
      <c r="D117" s="6"/>
      <c r="E117" s="28"/>
    </row>
    <row r="118" spans="3:5" ht="12.75">
      <c r="C118" s="4">
        <v>4210</v>
      </c>
      <c r="D118" t="s">
        <v>17</v>
      </c>
      <c r="E118" s="25">
        <v>10000</v>
      </c>
    </row>
    <row r="120" spans="3:5" ht="12.75">
      <c r="C120" s="4">
        <v>4260</v>
      </c>
      <c r="D120" t="s">
        <v>28</v>
      </c>
      <c r="E120" s="25">
        <v>3000</v>
      </c>
    </row>
    <row r="122" spans="3:5" ht="12.75">
      <c r="C122" s="4">
        <v>4270</v>
      </c>
      <c r="D122" t="s">
        <v>18</v>
      </c>
      <c r="E122" s="25">
        <v>13500</v>
      </c>
    </row>
    <row r="124" spans="3:5" ht="12.75">
      <c r="C124" s="4">
        <v>4300</v>
      </c>
      <c r="D124" t="s">
        <v>11</v>
      </c>
      <c r="E124" s="25">
        <v>70500</v>
      </c>
    </row>
    <row r="125" spans="1:5" ht="12.75">
      <c r="A125" s="6"/>
      <c r="B125" s="22"/>
      <c r="C125" s="20"/>
      <c r="D125" s="6"/>
      <c r="E125" s="28"/>
    </row>
    <row r="126" spans="3:5" ht="12.75">
      <c r="C126" s="20">
        <v>4430</v>
      </c>
      <c r="D126" s="6" t="s">
        <v>30</v>
      </c>
      <c r="E126" s="28">
        <v>5500</v>
      </c>
    </row>
    <row r="127" spans="3:5" ht="12.75">
      <c r="C127" s="20"/>
      <c r="D127" s="6" t="s">
        <v>172</v>
      </c>
      <c r="E127" s="28"/>
    </row>
    <row r="128" spans="3:5" ht="12.75">
      <c r="C128" s="20" t="s">
        <v>9</v>
      </c>
      <c r="D128" s="6" t="s">
        <v>173</v>
      </c>
      <c r="E128" s="28"/>
    </row>
    <row r="129" spans="3:101" ht="12.75">
      <c r="C129" s="20"/>
      <c r="D129" s="6"/>
      <c r="E129" s="28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</row>
    <row r="130" spans="3:101" ht="12.75">
      <c r="C130" s="20">
        <v>4610</v>
      </c>
      <c r="D130" s="6" t="s">
        <v>181</v>
      </c>
      <c r="E130" s="28">
        <v>6500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</row>
    <row r="131" spans="1:101" s="59" customFormat="1" ht="13.5" thickBot="1">
      <c r="A131" s="30"/>
      <c r="B131" s="64"/>
      <c r="C131" s="30"/>
      <c r="D131" s="30"/>
      <c r="E131" s="6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</row>
    <row r="132" spans="1:5" s="6" customFormat="1" ht="13.5" thickTop="1">
      <c r="A132" s="20"/>
      <c r="B132" s="40"/>
      <c r="C132" s="20"/>
      <c r="D132" s="20"/>
      <c r="E132" s="41"/>
    </row>
    <row r="133" spans="1:5" s="6" customFormat="1" ht="15">
      <c r="A133" s="8" t="s">
        <v>38</v>
      </c>
      <c r="B133" s="14" t="s">
        <v>39</v>
      </c>
      <c r="C133" s="33"/>
      <c r="D133" s="8"/>
      <c r="E133" s="35">
        <f>SUM(E136+E142)</f>
        <v>23000</v>
      </c>
    </row>
    <row r="134" spans="1:5" s="6" customFormat="1" ht="13.5" thickBot="1">
      <c r="A134" s="5"/>
      <c r="B134" s="21"/>
      <c r="C134" s="30"/>
      <c r="D134" s="5"/>
      <c r="E134" s="27"/>
    </row>
    <row r="135" spans="2:5" s="6" customFormat="1" ht="13.5" thickTop="1">
      <c r="B135" s="22"/>
      <c r="C135" s="20"/>
      <c r="E135" s="28"/>
    </row>
    <row r="136" spans="1:5" s="6" customFormat="1" ht="12.75">
      <c r="A136" t="s">
        <v>22</v>
      </c>
      <c r="B136" s="13" t="s">
        <v>198</v>
      </c>
      <c r="C136" s="4"/>
      <c r="D136" t="s">
        <v>199</v>
      </c>
      <c r="E136" s="25">
        <f>SUM(E139)</f>
        <v>15000</v>
      </c>
    </row>
    <row r="137" spans="1:5" s="6" customFormat="1" ht="12.75">
      <c r="A137" s="2"/>
      <c r="B137" s="23"/>
      <c r="C137" s="32"/>
      <c r="D137" s="2"/>
      <c r="E137" s="26"/>
    </row>
    <row r="138" spans="1:5" s="6" customFormat="1" ht="12.75">
      <c r="A138"/>
      <c r="B138" s="13"/>
      <c r="C138" s="4"/>
      <c r="D138"/>
      <c r="E138" s="25"/>
    </row>
    <row r="139" spans="1:5" s="6" customFormat="1" ht="12.75">
      <c r="A139"/>
      <c r="B139" s="13"/>
      <c r="C139" s="4">
        <v>4300</v>
      </c>
      <c r="D139" t="s">
        <v>11</v>
      </c>
      <c r="E139" s="25">
        <v>15000</v>
      </c>
    </row>
    <row r="140" spans="1:5" s="6" customFormat="1" ht="12.75">
      <c r="A140" s="2"/>
      <c r="B140" s="23"/>
      <c r="C140" s="32"/>
      <c r="D140" s="2"/>
      <c r="E140" s="26"/>
    </row>
    <row r="141" spans="1:5" s="6" customFormat="1" ht="12.75">
      <c r="A141" s="20"/>
      <c r="B141" s="40"/>
      <c r="C141" s="20"/>
      <c r="D141" s="20"/>
      <c r="E141" s="41"/>
    </row>
    <row r="142" spans="1:101" ht="12.75">
      <c r="A142" t="s">
        <v>10</v>
      </c>
      <c r="B142" s="13" t="s">
        <v>40</v>
      </c>
      <c r="D142" t="s">
        <v>41</v>
      </c>
      <c r="E142" s="25">
        <f>SUM(E145)</f>
        <v>8000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</row>
    <row r="143" spans="1:101" ht="12.75">
      <c r="A143" s="2"/>
      <c r="B143" s="23"/>
      <c r="C143" s="32"/>
      <c r="D143" s="2"/>
      <c r="E143" s="2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</row>
    <row r="144" spans="6:101" ht="12.75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</row>
    <row r="145" spans="3:101" ht="12.75">
      <c r="C145" s="4">
        <v>4300</v>
      </c>
      <c r="D145" t="s">
        <v>42</v>
      </c>
      <c r="E145" s="25">
        <v>8000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</row>
    <row r="146" spans="2:101" s="5" customFormat="1" ht="13.5" thickBot="1">
      <c r="B146" s="21"/>
      <c r="C146" s="30"/>
      <c r="E146" s="2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</row>
    <row r="147" spans="1:101" ht="13.5" thickTop="1">
      <c r="A147" s="6"/>
      <c r="B147" s="22"/>
      <c r="C147" s="20"/>
      <c r="D147" s="6"/>
      <c r="E147" s="28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</row>
    <row r="148" spans="1:101" ht="15">
      <c r="A148" s="8" t="s">
        <v>43</v>
      </c>
      <c r="B148" s="14" t="s">
        <v>44</v>
      </c>
      <c r="C148" s="33"/>
      <c r="D148" s="8"/>
      <c r="E148" s="35">
        <f>SUM(E151+E170+E182+E241)</f>
        <v>1615849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</row>
    <row r="149" spans="1:101" ht="13.5" thickBot="1">
      <c r="A149" s="5"/>
      <c r="B149" s="21"/>
      <c r="C149" s="30"/>
      <c r="D149" s="5"/>
      <c r="E149" s="2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</row>
    <row r="150" spans="6:101" ht="13.5" thickTop="1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</row>
    <row r="151" spans="1:101" ht="12.75">
      <c r="A151" t="s">
        <v>10</v>
      </c>
      <c r="B151" s="13" t="s">
        <v>46</v>
      </c>
      <c r="D151" t="s">
        <v>47</v>
      </c>
      <c r="E151" s="25">
        <f>SUM(E154:E162)</f>
        <v>48500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</row>
    <row r="152" spans="1:101" ht="12.75">
      <c r="A152" s="2"/>
      <c r="B152" s="23"/>
      <c r="C152" s="32"/>
      <c r="D152" s="2"/>
      <c r="E152" s="2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</row>
    <row r="153" spans="1:101" ht="12.75">
      <c r="A153" s="6"/>
      <c r="B153" s="22"/>
      <c r="C153" s="20"/>
      <c r="D153" s="6"/>
      <c r="E153" s="2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</row>
    <row r="154" spans="3:101" ht="12.75">
      <c r="C154" s="4">
        <v>4010</v>
      </c>
      <c r="D154" t="s">
        <v>24</v>
      </c>
      <c r="E154" s="25">
        <v>30000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</row>
    <row r="155" spans="6:101" ht="12.75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</row>
    <row r="156" spans="3:101" ht="12.75">
      <c r="C156" s="4">
        <v>4110</v>
      </c>
      <c r="D156" t="s">
        <v>26</v>
      </c>
      <c r="E156" s="25">
        <v>5169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</row>
    <row r="157" spans="6:101" ht="12.75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</row>
    <row r="158" spans="3:101" ht="12.75">
      <c r="C158" s="4">
        <v>4120</v>
      </c>
      <c r="D158" t="s">
        <v>27</v>
      </c>
      <c r="E158" s="25">
        <v>736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</row>
    <row r="159" spans="6:101" ht="12.75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</row>
    <row r="160" spans="3:101" ht="12.75">
      <c r="C160" s="4">
        <v>4210</v>
      </c>
      <c r="D160" t="s">
        <v>17</v>
      </c>
      <c r="E160" s="25">
        <v>8595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</row>
    <row r="161" spans="6:101" ht="12.75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</row>
    <row r="162" spans="1:101" ht="12.75">
      <c r="A162" s="2"/>
      <c r="B162" s="23"/>
      <c r="C162" s="32">
        <v>4410</v>
      </c>
      <c r="D162" s="2" t="s">
        <v>29</v>
      </c>
      <c r="E162" s="26">
        <v>4000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</row>
    <row r="163" spans="6:101" ht="12.75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</row>
    <row r="164" spans="6:101" ht="12.75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</row>
    <row r="165" spans="6:101" ht="12.75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</row>
    <row r="166" spans="4:101" ht="12.75">
      <c r="D166" s="4" t="s">
        <v>45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</row>
    <row r="167" spans="1:101" ht="12.75">
      <c r="A167" s="2"/>
      <c r="B167" s="23"/>
      <c r="C167" s="32"/>
      <c r="D167" s="2"/>
      <c r="E167" s="2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</row>
    <row r="168" spans="1:101" ht="12.75">
      <c r="A168" s="32">
        <v>1</v>
      </c>
      <c r="B168" s="42" t="s">
        <v>20</v>
      </c>
      <c r="C168" s="32">
        <v>3</v>
      </c>
      <c r="D168" s="32">
        <v>4</v>
      </c>
      <c r="E168" s="67">
        <v>5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</row>
    <row r="169" spans="2:5" s="6" customFormat="1" ht="12.75">
      <c r="B169" s="22"/>
      <c r="C169" s="20"/>
      <c r="E169" s="28"/>
    </row>
    <row r="170" spans="1:101" ht="12.75">
      <c r="A170" s="2" t="s">
        <v>10</v>
      </c>
      <c r="B170" s="23" t="s">
        <v>48</v>
      </c>
      <c r="C170" s="32"/>
      <c r="D170" s="2" t="s">
        <v>49</v>
      </c>
      <c r="E170" s="26">
        <f>SUM(E172:E179)</f>
        <v>59645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</row>
    <row r="171" spans="1:101" ht="12.75">
      <c r="A171" s="6"/>
      <c r="B171" s="22"/>
      <c r="C171" s="20"/>
      <c r="D171" s="6"/>
      <c r="E171" s="2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</row>
    <row r="172" spans="3:101" ht="12.75">
      <c r="C172" s="4">
        <v>3030</v>
      </c>
      <c r="D172" t="s">
        <v>50</v>
      </c>
      <c r="E172" s="25">
        <v>56645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</row>
    <row r="173" spans="4:101" ht="12.75">
      <c r="D173" t="s">
        <v>164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</row>
    <row r="174" spans="6:101" ht="12.75"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</row>
    <row r="175" spans="3:101" ht="12.75">
      <c r="C175" s="4">
        <v>4210</v>
      </c>
      <c r="D175" t="s">
        <v>17</v>
      </c>
      <c r="E175" s="25">
        <v>1000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</row>
    <row r="176" spans="6:101" ht="12.75"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</row>
    <row r="177" spans="3:101" ht="12.75">
      <c r="C177" s="4">
        <v>4300</v>
      </c>
      <c r="D177" t="s">
        <v>11</v>
      </c>
      <c r="E177" s="25">
        <v>1000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</row>
    <row r="178" spans="6:101" ht="12.75"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</row>
    <row r="179" spans="3:101" ht="12.75">
      <c r="C179" s="4">
        <v>4410</v>
      </c>
      <c r="D179" t="s">
        <v>29</v>
      </c>
      <c r="E179" s="25">
        <v>1000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</row>
    <row r="180" spans="1:101" ht="12.75">
      <c r="A180" s="2"/>
      <c r="B180" s="23"/>
      <c r="C180" s="32"/>
      <c r="D180" s="2"/>
      <c r="E180" s="2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</row>
    <row r="181" spans="1:101" ht="12.75">
      <c r="A181" s="6"/>
      <c r="B181" s="22"/>
      <c r="C181" s="20"/>
      <c r="D181" s="6"/>
      <c r="E181" s="2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</row>
    <row r="182" spans="1:101" ht="12.75">
      <c r="A182" t="s">
        <v>10</v>
      </c>
      <c r="B182" s="13" t="s">
        <v>51</v>
      </c>
      <c r="D182" t="s">
        <v>52</v>
      </c>
      <c r="E182" s="25">
        <f>SUM(E185+E188+E192+E194+E196+E198+E200+E203+E205+E207+E210+E212+E214+E216+E218+E226+E228+E231+E234+E236)</f>
        <v>1409740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</row>
    <row r="183" spans="1:101" ht="12.75">
      <c r="A183" s="2"/>
      <c r="B183" s="23"/>
      <c r="C183" s="32"/>
      <c r="D183" s="2"/>
      <c r="E183" s="2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</row>
    <row r="184" spans="6:101" ht="12.75"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</row>
    <row r="185" spans="3:101" ht="12.75">
      <c r="C185" s="4">
        <v>3020</v>
      </c>
      <c r="D185" t="s">
        <v>216</v>
      </c>
      <c r="E185" s="25">
        <v>5000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</row>
    <row r="186" spans="4:101" ht="12.75">
      <c r="D186" t="s">
        <v>218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</row>
    <row r="187" spans="6:101" ht="12.75"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</row>
    <row r="188" spans="3:101" ht="12.75">
      <c r="C188" s="4">
        <v>3030</v>
      </c>
      <c r="D188" t="s">
        <v>54</v>
      </c>
      <c r="E188" s="25">
        <v>33062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</row>
    <row r="189" spans="4:101" ht="12.75">
      <c r="D189" t="s">
        <v>55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</row>
    <row r="190" spans="4:101" ht="12.75">
      <c r="D190" t="s">
        <v>202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</row>
    <row r="191" spans="6:101" ht="12.75"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</row>
    <row r="192" spans="3:101" ht="12.75">
      <c r="C192" s="4">
        <v>4010</v>
      </c>
      <c r="D192" t="s">
        <v>24</v>
      </c>
      <c r="E192" s="25">
        <v>851102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</row>
    <row r="193" spans="6:101" ht="12.75"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</row>
    <row r="194" spans="3:101" ht="12.75">
      <c r="C194" s="4">
        <v>4040</v>
      </c>
      <c r="D194" t="s">
        <v>25</v>
      </c>
      <c r="E194" s="25">
        <v>46232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</row>
    <row r="196" spans="3:5" ht="12.75">
      <c r="C196" s="4">
        <v>4110</v>
      </c>
      <c r="D196" t="s">
        <v>26</v>
      </c>
      <c r="E196" s="25">
        <v>142100</v>
      </c>
    </row>
    <row r="198" spans="3:5" ht="12.75">
      <c r="C198" s="4">
        <v>4120</v>
      </c>
      <c r="D198" t="s">
        <v>27</v>
      </c>
      <c r="E198" s="25">
        <v>20210</v>
      </c>
    </row>
    <row r="200" spans="3:5" ht="12.75">
      <c r="C200" s="4">
        <v>4140</v>
      </c>
      <c r="D200" t="s">
        <v>203</v>
      </c>
      <c r="E200" s="25">
        <v>8361</v>
      </c>
    </row>
    <row r="201" ht="12.75">
      <c r="D201" t="s">
        <v>204</v>
      </c>
    </row>
    <row r="203" spans="3:5" ht="12.75">
      <c r="C203" s="4">
        <v>4170</v>
      </c>
      <c r="D203" t="s">
        <v>219</v>
      </c>
      <c r="E203" s="25">
        <v>10000</v>
      </c>
    </row>
    <row r="205" spans="3:5" ht="12.75">
      <c r="C205" s="4">
        <v>4210</v>
      </c>
      <c r="D205" t="s">
        <v>17</v>
      </c>
      <c r="E205" s="25">
        <v>90000</v>
      </c>
    </row>
    <row r="207" spans="3:5" ht="12.75">
      <c r="C207" s="4">
        <v>4240</v>
      </c>
      <c r="D207" t="s">
        <v>162</v>
      </c>
      <c r="E207" s="25">
        <v>2000</v>
      </c>
    </row>
    <row r="208" ht="12.75">
      <c r="D208" t="s">
        <v>163</v>
      </c>
    </row>
    <row r="210" spans="3:5" ht="12.75">
      <c r="C210" s="4">
        <v>4260</v>
      </c>
      <c r="D210" t="s">
        <v>28</v>
      </c>
      <c r="E210" s="25">
        <v>12000</v>
      </c>
    </row>
    <row r="212" spans="3:5" ht="12.75">
      <c r="C212" s="4">
        <v>4270</v>
      </c>
      <c r="D212" t="s">
        <v>18</v>
      </c>
      <c r="E212" s="25">
        <v>20000</v>
      </c>
    </row>
    <row r="214" spans="3:5" ht="12.75">
      <c r="C214" s="4">
        <v>4280</v>
      </c>
      <c r="D214" t="s">
        <v>155</v>
      </c>
      <c r="E214" s="25">
        <v>400</v>
      </c>
    </row>
    <row r="216" spans="3:5" ht="12.75">
      <c r="C216" s="4">
        <v>4300</v>
      </c>
      <c r="D216" t="s">
        <v>11</v>
      </c>
      <c r="E216" s="25">
        <v>86200</v>
      </c>
    </row>
    <row r="218" spans="3:5" ht="12.75">
      <c r="C218" s="4">
        <v>4350</v>
      </c>
      <c r="D218" t="s">
        <v>273</v>
      </c>
      <c r="E218" s="25">
        <v>2000</v>
      </c>
    </row>
    <row r="222" ht="12.75">
      <c r="D222" s="4" t="s">
        <v>53</v>
      </c>
    </row>
    <row r="224" spans="1:5" ht="12.75">
      <c r="A224" s="16">
        <v>1</v>
      </c>
      <c r="B224" s="15" t="s">
        <v>20</v>
      </c>
      <c r="C224" s="16">
        <v>3</v>
      </c>
      <c r="D224" s="16">
        <v>4</v>
      </c>
      <c r="E224" s="68">
        <v>5</v>
      </c>
    </row>
    <row r="226" spans="3:5" ht="12.75">
      <c r="C226" s="4">
        <v>4410</v>
      </c>
      <c r="D226" t="s">
        <v>29</v>
      </c>
      <c r="E226" s="25">
        <v>23000</v>
      </c>
    </row>
    <row r="228" spans="3:5" ht="12.75">
      <c r="C228" s="4">
        <v>4430</v>
      </c>
      <c r="D228" t="s">
        <v>30</v>
      </c>
      <c r="E228" s="25">
        <v>3000</v>
      </c>
    </row>
    <row r="229" ht="12.75">
      <c r="D229" t="s">
        <v>209</v>
      </c>
    </row>
    <row r="231" spans="3:5" ht="12.75">
      <c r="C231" s="4">
        <v>4440</v>
      </c>
      <c r="D231" t="s">
        <v>37</v>
      </c>
      <c r="E231" s="25">
        <v>18713</v>
      </c>
    </row>
    <row r="232" ht="12.75">
      <c r="D232" t="s">
        <v>32</v>
      </c>
    </row>
    <row r="234" spans="3:5" ht="12.75">
      <c r="C234" s="4">
        <v>4610</v>
      </c>
      <c r="D234" t="s">
        <v>181</v>
      </c>
      <c r="E234" s="25">
        <v>10500</v>
      </c>
    </row>
    <row r="236" spans="3:5" ht="12.75">
      <c r="C236" s="4">
        <v>6060</v>
      </c>
      <c r="D236" t="s">
        <v>56</v>
      </c>
      <c r="E236" s="25">
        <v>25860</v>
      </c>
    </row>
    <row r="237" ht="12.75">
      <c r="D237" s="6" t="s">
        <v>285</v>
      </c>
    </row>
    <row r="238" ht="12.75">
      <c r="D238" s="90" t="s">
        <v>286</v>
      </c>
    </row>
    <row r="239" spans="1:5" ht="12.75">
      <c r="A239" s="2"/>
      <c r="B239" s="23"/>
      <c r="C239" s="32"/>
      <c r="D239" s="2"/>
      <c r="E239" s="26"/>
    </row>
    <row r="241" spans="1:5" ht="12.75">
      <c r="A241" t="s">
        <v>10</v>
      </c>
      <c r="B241" s="13" t="s">
        <v>57</v>
      </c>
      <c r="D241" t="s">
        <v>12</v>
      </c>
      <c r="E241" s="25">
        <f>SUM(E244:E272)</f>
        <v>97964</v>
      </c>
    </row>
    <row r="242" spans="1:5" ht="12.75">
      <c r="A242" s="2"/>
      <c r="B242" s="23"/>
      <c r="C242" s="32"/>
      <c r="D242" s="2"/>
      <c r="E242" s="26"/>
    </row>
    <row r="244" spans="3:5" ht="12.75">
      <c r="C244" s="4">
        <v>3020</v>
      </c>
      <c r="D244" t="s">
        <v>216</v>
      </c>
      <c r="E244" s="25">
        <v>4000</v>
      </c>
    </row>
    <row r="245" ht="12.75">
      <c r="D245" t="s">
        <v>218</v>
      </c>
    </row>
    <row r="247" spans="3:5" ht="12.75">
      <c r="C247" s="4">
        <v>4010</v>
      </c>
      <c r="D247" t="s">
        <v>24</v>
      </c>
      <c r="E247" s="25">
        <v>30000</v>
      </c>
    </row>
    <row r="248" ht="12.75">
      <c r="D248" t="s">
        <v>236</v>
      </c>
    </row>
    <row r="250" spans="3:5" ht="12.75">
      <c r="C250" s="4">
        <v>4040</v>
      </c>
      <c r="D250" t="s">
        <v>25</v>
      </c>
      <c r="E250" s="25">
        <v>1700</v>
      </c>
    </row>
    <row r="251" ht="12.75">
      <c r="D251" t="s">
        <v>236</v>
      </c>
    </row>
    <row r="252" spans="1:5" ht="12.75">
      <c r="A252" s="20"/>
      <c r="B252" s="40"/>
      <c r="C252" s="20"/>
      <c r="D252" s="20"/>
      <c r="E252" s="41"/>
    </row>
    <row r="253" spans="3:5" ht="12.75">
      <c r="C253" s="4">
        <v>4110</v>
      </c>
      <c r="D253" t="s">
        <v>26</v>
      </c>
      <c r="E253" s="25">
        <v>5462</v>
      </c>
    </row>
    <row r="255" spans="3:5" ht="12.75">
      <c r="C255" s="4">
        <v>4120</v>
      </c>
      <c r="D255" t="s">
        <v>27</v>
      </c>
      <c r="E255" s="25">
        <v>777</v>
      </c>
    </row>
    <row r="257" spans="3:5" ht="12.75">
      <c r="C257" s="4">
        <v>4140</v>
      </c>
      <c r="D257" t="s">
        <v>203</v>
      </c>
      <c r="E257" s="25">
        <v>5913</v>
      </c>
    </row>
    <row r="258" ht="12.75">
      <c r="D258" t="s">
        <v>204</v>
      </c>
    </row>
    <row r="260" spans="3:5" ht="12.75">
      <c r="C260" s="4">
        <v>4170</v>
      </c>
      <c r="D260" t="s">
        <v>219</v>
      </c>
      <c r="E260" s="25">
        <v>1000</v>
      </c>
    </row>
    <row r="262" spans="3:5" ht="12.75">
      <c r="C262" s="4">
        <v>4210</v>
      </c>
      <c r="D262" t="s">
        <v>17</v>
      </c>
      <c r="E262" s="25">
        <v>16500</v>
      </c>
    </row>
    <row r="263" ht="12.75">
      <c r="D263" t="s">
        <v>146</v>
      </c>
    </row>
    <row r="264" ht="12.75">
      <c r="D264" t="s">
        <v>191</v>
      </c>
    </row>
    <row r="266" spans="1:5" ht="12.75">
      <c r="A266" s="20"/>
      <c r="B266" s="40"/>
      <c r="C266" s="4">
        <v>4270</v>
      </c>
      <c r="D266" t="s">
        <v>148</v>
      </c>
      <c r="E266" s="25">
        <v>23103</v>
      </c>
    </row>
    <row r="267" spans="1:2" ht="12.75">
      <c r="A267" s="20"/>
      <c r="B267" s="40"/>
    </row>
    <row r="268" spans="1:5" ht="12.75">
      <c r="A268" s="20"/>
      <c r="B268" s="40"/>
      <c r="C268" s="4">
        <v>4280</v>
      </c>
      <c r="D268" t="s">
        <v>155</v>
      </c>
      <c r="E268" s="25">
        <v>1000</v>
      </c>
    </row>
    <row r="269" spans="1:2" ht="12.75">
      <c r="A269" s="20"/>
      <c r="B269" s="40"/>
    </row>
    <row r="270" spans="1:5" ht="12.75">
      <c r="A270" s="20"/>
      <c r="B270" s="40"/>
      <c r="C270" s="4">
        <v>4300</v>
      </c>
      <c r="D270" t="s">
        <v>11</v>
      </c>
      <c r="E270" s="25">
        <v>5000</v>
      </c>
    </row>
    <row r="271" spans="1:2" ht="12.75">
      <c r="A271" s="20"/>
      <c r="B271" s="40"/>
    </row>
    <row r="272" spans="1:5" ht="12.75">
      <c r="A272" s="20"/>
      <c r="B272" s="40"/>
      <c r="C272" s="4">
        <v>4440</v>
      </c>
      <c r="D272" t="s">
        <v>31</v>
      </c>
      <c r="E272" s="25">
        <v>3509</v>
      </c>
    </row>
    <row r="273" spans="1:5" ht="12.75">
      <c r="A273" s="32"/>
      <c r="B273" s="42"/>
      <c r="C273" s="32"/>
      <c r="D273" s="2" t="s">
        <v>32</v>
      </c>
      <c r="E273" s="26"/>
    </row>
    <row r="274" spans="1:5" ht="12.75">
      <c r="A274" s="20"/>
      <c r="B274" s="40"/>
      <c r="C274" s="20"/>
      <c r="D274" s="6"/>
      <c r="E274" s="28"/>
    </row>
    <row r="275" spans="1:5" ht="12.75">
      <c r="A275" s="20"/>
      <c r="B275" s="40"/>
      <c r="C275" s="20"/>
      <c r="D275" s="6"/>
      <c r="E275" s="28"/>
    </row>
    <row r="276" spans="1:5" ht="12.75">
      <c r="A276" s="20"/>
      <c r="B276" s="40"/>
      <c r="C276" s="20"/>
      <c r="D276" s="6"/>
      <c r="E276" s="28"/>
    </row>
    <row r="277" spans="1:5" ht="12.75">
      <c r="A277" s="20"/>
      <c r="B277" s="40"/>
      <c r="C277" s="20"/>
      <c r="D277" s="6"/>
      <c r="E277" s="28"/>
    </row>
    <row r="278" ht="12.75">
      <c r="D278" s="4" t="s">
        <v>58</v>
      </c>
    </row>
    <row r="279" spans="1:5" ht="13.5" thickBot="1">
      <c r="A279" s="70">
        <v>1</v>
      </c>
      <c r="B279" s="71" t="s">
        <v>20</v>
      </c>
      <c r="C279" s="70">
        <v>3</v>
      </c>
      <c r="D279" s="70">
        <v>4</v>
      </c>
      <c r="E279" s="72">
        <v>5</v>
      </c>
    </row>
    <row r="280" spans="1:5" ht="13.5" thickTop="1">
      <c r="A280" s="20"/>
      <c r="B280" s="40"/>
      <c r="C280" s="20"/>
      <c r="D280" s="6"/>
      <c r="E280" s="28"/>
    </row>
    <row r="281" spans="1:5" ht="15">
      <c r="A281" s="8" t="s">
        <v>61</v>
      </c>
      <c r="B281" s="14" t="s">
        <v>59</v>
      </c>
      <c r="C281" s="33"/>
      <c r="D281" s="17"/>
      <c r="E281" s="35">
        <f>SUM(E284)</f>
        <v>749</v>
      </c>
    </row>
    <row r="282" spans="1:5" ht="15.75" thickBot="1">
      <c r="A282" s="89"/>
      <c r="B282" s="12" t="s">
        <v>60</v>
      </c>
      <c r="C282" s="31"/>
      <c r="D282" s="5"/>
      <c r="E282" s="27"/>
    </row>
    <row r="283" ht="13.5" thickTop="1"/>
    <row r="284" spans="1:5" ht="12.75">
      <c r="A284" t="s">
        <v>10</v>
      </c>
      <c r="B284" s="13" t="s">
        <v>62</v>
      </c>
      <c r="D284" t="s">
        <v>63</v>
      </c>
      <c r="E284" s="25">
        <f>SUM(E287)</f>
        <v>749</v>
      </c>
    </row>
    <row r="285" spans="1:5" ht="12.75">
      <c r="A285" s="2"/>
      <c r="B285" s="23"/>
      <c r="C285" s="32"/>
      <c r="D285" s="2" t="s">
        <v>64</v>
      </c>
      <c r="E285" s="26"/>
    </row>
    <row r="287" spans="1:5" ht="13.5" thickBot="1">
      <c r="A287" s="5"/>
      <c r="B287" s="21"/>
      <c r="C287" s="30">
        <v>4300</v>
      </c>
      <c r="D287" s="5" t="s">
        <v>11</v>
      </c>
      <c r="E287" s="27">
        <v>749</v>
      </c>
    </row>
    <row r="288" spans="1:5" s="6" customFormat="1" ht="15.75" thickTop="1">
      <c r="A288" s="20"/>
      <c r="B288" s="40"/>
      <c r="C288" s="20"/>
      <c r="D288" s="17"/>
      <c r="E288" s="28"/>
    </row>
    <row r="289" spans="1:5" ht="15">
      <c r="A289" s="18" t="s">
        <v>65</v>
      </c>
      <c r="B289" s="19" t="s">
        <v>66</v>
      </c>
      <c r="C289" s="34"/>
      <c r="D289" s="6"/>
      <c r="E289" s="36">
        <f>SUM(E293+E297+E322)</f>
        <v>164500</v>
      </c>
    </row>
    <row r="290" spans="1:5" ht="14.25" customHeight="1">
      <c r="A290" s="6"/>
      <c r="B290" s="19" t="s">
        <v>67</v>
      </c>
      <c r="C290" s="20"/>
      <c r="D290" s="6"/>
      <c r="E290" s="28"/>
    </row>
    <row r="291" spans="1:5" ht="8.25" customHeight="1" thickBot="1">
      <c r="A291" s="5"/>
      <c r="B291" s="12"/>
      <c r="C291" s="30"/>
      <c r="D291" s="5"/>
      <c r="E291" s="27"/>
    </row>
    <row r="292" spans="1:5" ht="15.75" thickTop="1">
      <c r="A292" s="6"/>
      <c r="B292" s="19"/>
      <c r="C292" s="20"/>
      <c r="D292" s="6"/>
      <c r="E292" s="28"/>
    </row>
    <row r="293" spans="1:5" ht="14.25">
      <c r="A293" s="2" t="s">
        <v>22</v>
      </c>
      <c r="B293" s="88" t="s">
        <v>195</v>
      </c>
      <c r="C293" s="32"/>
      <c r="D293" s="2" t="s">
        <v>196</v>
      </c>
      <c r="E293" s="26">
        <f>SUM(E295)</f>
        <v>2000</v>
      </c>
    </row>
    <row r="294" spans="1:5" ht="15">
      <c r="A294" s="6"/>
      <c r="B294" s="19"/>
      <c r="C294" s="20"/>
      <c r="D294" s="6"/>
      <c r="E294" s="28"/>
    </row>
    <row r="295" spans="1:5" ht="15">
      <c r="A295" s="2"/>
      <c r="B295" s="49"/>
      <c r="C295" s="32">
        <v>4210</v>
      </c>
      <c r="D295" s="2" t="s">
        <v>17</v>
      </c>
      <c r="E295" s="52">
        <v>2000</v>
      </c>
    </row>
    <row r="296" spans="1:5" ht="15">
      <c r="A296" s="6"/>
      <c r="B296" s="19"/>
      <c r="C296" s="20"/>
      <c r="D296" s="6"/>
      <c r="E296" s="28"/>
    </row>
    <row r="297" spans="1:5" ht="12.75">
      <c r="A297" t="s">
        <v>10</v>
      </c>
      <c r="B297" s="13" t="s">
        <v>68</v>
      </c>
      <c r="D297" t="s">
        <v>69</v>
      </c>
      <c r="E297" s="78">
        <f>SUM(E299:E314)</f>
        <v>160000</v>
      </c>
    </row>
    <row r="298" spans="1:5" ht="12.75">
      <c r="A298" s="2"/>
      <c r="B298" s="23"/>
      <c r="C298" s="32"/>
      <c r="D298" s="2"/>
      <c r="E298" s="52"/>
    </row>
    <row r="299" spans="1:5" ht="12.75">
      <c r="A299" s="6"/>
      <c r="B299" s="22"/>
      <c r="C299" s="4">
        <v>3030</v>
      </c>
      <c r="D299" t="s">
        <v>50</v>
      </c>
      <c r="E299" s="25">
        <v>3000</v>
      </c>
    </row>
    <row r="300" spans="1:4" ht="12.75">
      <c r="A300" s="6"/>
      <c r="B300" s="22"/>
      <c r="D300" t="s">
        <v>165</v>
      </c>
    </row>
    <row r="301" spans="1:5" ht="12.75">
      <c r="A301" s="6"/>
      <c r="B301" s="22"/>
      <c r="C301" s="20"/>
      <c r="E301" s="47"/>
    </row>
    <row r="302" spans="1:5" ht="12.75">
      <c r="A302" s="6"/>
      <c r="B302" s="22"/>
      <c r="C302" s="20">
        <v>4210</v>
      </c>
      <c r="D302" t="s">
        <v>17</v>
      </c>
      <c r="E302" s="47">
        <v>7300</v>
      </c>
    </row>
    <row r="303" spans="1:5" ht="12.75">
      <c r="A303" s="6"/>
      <c r="B303" s="22"/>
      <c r="C303" s="20"/>
      <c r="E303" s="47"/>
    </row>
    <row r="304" spans="1:5" ht="12.75">
      <c r="A304" s="6"/>
      <c r="B304" s="22"/>
      <c r="C304" s="20">
        <v>4260</v>
      </c>
      <c r="D304" t="s">
        <v>28</v>
      </c>
      <c r="E304" s="47">
        <v>6000</v>
      </c>
    </row>
    <row r="305" spans="1:5" ht="12.75">
      <c r="A305" s="6"/>
      <c r="B305" s="22"/>
      <c r="C305" s="20"/>
      <c r="E305" s="47"/>
    </row>
    <row r="306" spans="1:5" ht="12.75">
      <c r="A306" s="6"/>
      <c r="B306" s="22"/>
      <c r="C306" s="20">
        <v>4270</v>
      </c>
      <c r="D306" t="s">
        <v>18</v>
      </c>
      <c r="E306" s="47">
        <v>3000</v>
      </c>
    </row>
    <row r="307" spans="1:5" ht="12.75">
      <c r="A307" s="6"/>
      <c r="B307" s="22"/>
      <c r="C307" s="20"/>
      <c r="E307" s="47"/>
    </row>
    <row r="308" spans="1:5" ht="12.75">
      <c r="A308" s="6"/>
      <c r="B308" s="22"/>
      <c r="C308" s="20">
        <v>4300</v>
      </c>
      <c r="D308" s="6" t="s">
        <v>11</v>
      </c>
      <c r="E308" s="47">
        <v>3000</v>
      </c>
    </row>
    <row r="309" spans="1:5" ht="12.75">
      <c r="A309" s="6"/>
      <c r="B309" s="22"/>
      <c r="C309" s="20"/>
      <c r="D309" s="6"/>
      <c r="E309" s="47"/>
    </row>
    <row r="310" spans="1:5" ht="12.75">
      <c r="A310" s="6"/>
      <c r="B310" s="22"/>
      <c r="C310" s="20">
        <v>4410</v>
      </c>
      <c r="D310" s="6" t="s">
        <v>29</v>
      </c>
      <c r="E310" s="47">
        <v>2000</v>
      </c>
    </row>
    <row r="311" spans="1:5" ht="12.75">
      <c r="A311" s="6"/>
      <c r="B311" s="22"/>
      <c r="C311" s="20"/>
      <c r="D311" s="6"/>
      <c r="E311" s="47"/>
    </row>
    <row r="312" spans="1:5" ht="12.75">
      <c r="A312" s="6"/>
      <c r="B312" s="22"/>
      <c r="C312" s="20">
        <v>4430</v>
      </c>
      <c r="D312" s="6" t="s">
        <v>30</v>
      </c>
      <c r="E312" s="47">
        <v>5700</v>
      </c>
    </row>
    <row r="314" spans="3:5" ht="12.75">
      <c r="C314" s="4">
        <v>6060</v>
      </c>
      <c r="D314" t="s">
        <v>56</v>
      </c>
      <c r="E314" s="25">
        <v>130000</v>
      </c>
    </row>
    <row r="315" ht="12.75">
      <c r="D315" t="s">
        <v>288</v>
      </c>
    </row>
    <row r="316" ht="12.75">
      <c r="D316" t="s">
        <v>289</v>
      </c>
    </row>
    <row r="317" ht="12.75">
      <c r="D317" t="s">
        <v>290</v>
      </c>
    </row>
    <row r="318" ht="12.75">
      <c r="D318" t="s">
        <v>291</v>
      </c>
    </row>
    <row r="319" ht="12.75">
      <c r="D319" t="s">
        <v>292</v>
      </c>
    </row>
    <row r="320" spans="1:5" s="6" customFormat="1" ht="12.75">
      <c r="A320" s="2"/>
      <c r="B320" s="23"/>
      <c r="C320" s="32"/>
      <c r="D320" s="2"/>
      <c r="E320" s="26"/>
    </row>
    <row r="321" spans="2:5" s="6" customFormat="1" ht="12.75">
      <c r="B321" s="22"/>
      <c r="C321" s="20"/>
      <c r="E321" s="28"/>
    </row>
    <row r="322" spans="1:5" s="6" customFormat="1" ht="12.75">
      <c r="A322" t="s">
        <v>10</v>
      </c>
      <c r="B322" s="13" t="s">
        <v>70</v>
      </c>
      <c r="C322" s="4"/>
      <c r="D322" t="s">
        <v>71</v>
      </c>
      <c r="E322" s="25">
        <f>SUM(E324:E329)</f>
        <v>2500</v>
      </c>
    </row>
    <row r="323" spans="1:5" s="6" customFormat="1" ht="12.75">
      <c r="A323" s="2"/>
      <c r="B323" s="23"/>
      <c r="C323" s="32"/>
      <c r="D323" s="2"/>
      <c r="E323" s="26"/>
    </row>
    <row r="324" spans="2:5" s="6" customFormat="1" ht="12.75">
      <c r="B324" s="22"/>
      <c r="C324" s="20"/>
      <c r="E324" s="28"/>
    </row>
    <row r="325" spans="1:5" s="6" customFormat="1" ht="12.75">
      <c r="A325"/>
      <c r="B325" s="13"/>
      <c r="C325" s="4">
        <v>4210</v>
      </c>
      <c r="D325" t="s">
        <v>17</v>
      </c>
      <c r="E325" s="25">
        <v>1500</v>
      </c>
    </row>
    <row r="327" spans="3:5" ht="12.75">
      <c r="C327" s="4">
        <v>4300</v>
      </c>
      <c r="D327" t="s">
        <v>11</v>
      </c>
      <c r="E327" s="25">
        <v>500</v>
      </c>
    </row>
    <row r="328" spans="1:5" ht="12.75">
      <c r="A328" s="6"/>
      <c r="B328" s="22"/>
      <c r="C328" s="20"/>
      <c r="D328" s="6"/>
      <c r="E328" s="28"/>
    </row>
    <row r="329" spans="1:5" ht="12.75">
      <c r="A329" s="6"/>
      <c r="B329" s="22"/>
      <c r="C329" s="20">
        <v>4410</v>
      </c>
      <c r="D329" s="6" t="s">
        <v>29</v>
      </c>
      <c r="E329" s="28">
        <v>500</v>
      </c>
    </row>
    <row r="330" spans="1:5" ht="12.75">
      <c r="A330" s="2"/>
      <c r="B330" s="23"/>
      <c r="C330" s="32"/>
      <c r="D330" s="2"/>
      <c r="E330" s="26"/>
    </row>
    <row r="331" spans="1:5" ht="12.75">
      <c r="A331" s="6"/>
      <c r="B331" s="22"/>
      <c r="C331" s="20"/>
      <c r="D331" s="6"/>
      <c r="E331" s="28"/>
    </row>
    <row r="332" spans="1:5" ht="12.75">
      <c r="A332" s="43"/>
      <c r="B332" s="62"/>
      <c r="C332" s="44"/>
      <c r="D332" s="44" t="s">
        <v>175</v>
      </c>
      <c r="E332" s="47"/>
    </row>
    <row r="333" spans="1:5" ht="12.75">
      <c r="A333" s="43"/>
      <c r="B333" s="62"/>
      <c r="C333" s="44"/>
      <c r="E333" s="47"/>
    </row>
    <row r="334" spans="1:5" ht="13.5" thickBot="1">
      <c r="A334" s="73">
        <v>1</v>
      </c>
      <c r="B334" s="74" t="s">
        <v>20</v>
      </c>
      <c r="C334" s="73">
        <v>3</v>
      </c>
      <c r="D334" s="73">
        <v>4</v>
      </c>
      <c r="E334" s="75">
        <v>5</v>
      </c>
    </row>
    <row r="335" spans="1:5" ht="13.5" thickTop="1">
      <c r="A335" s="6"/>
      <c r="B335" s="22"/>
      <c r="C335" s="20"/>
      <c r="D335" s="6"/>
      <c r="E335" s="28"/>
    </row>
    <row r="336" spans="1:5" ht="15">
      <c r="A336" s="18" t="s">
        <v>72</v>
      </c>
      <c r="B336" s="19" t="s">
        <v>73</v>
      </c>
      <c r="C336" s="34"/>
      <c r="D336" s="18"/>
      <c r="E336" s="36">
        <f>SUM(E339)</f>
        <v>70000</v>
      </c>
    </row>
    <row r="337" spans="1:5" ht="15.75" thickBot="1">
      <c r="A337" s="9"/>
      <c r="B337" s="12"/>
      <c r="C337" s="31"/>
      <c r="D337" s="5"/>
      <c r="E337" s="29"/>
    </row>
    <row r="338" ht="13.5" thickTop="1"/>
    <row r="339" spans="1:5" ht="12.75">
      <c r="A339" t="s">
        <v>10</v>
      </c>
      <c r="B339" s="13" t="s">
        <v>74</v>
      </c>
      <c r="D339" t="s">
        <v>75</v>
      </c>
      <c r="E339" s="25">
        <f>SUM(E343)</f>
        <v>70000</v>
      </c>
    </row>
    <row r="340" ht="12.75">
      <c r="D340" t="s">
        <v>76</v>
      </c>
    </row>
    <row r="341" spans="1:5" ht="12.75">
      <c r="A341" s="2"/>
      <c r="B341" s="23"/>
      <c r="C341" s="32"/>
      <c r="D341" s="2"/>
      <c r="E341" s="26"/>
    </row>
    <row r="343" spans="3:5" ht="12.75">
      <c r="C343" s="4">
        <v>8070</v>
      </c>
      <c r="D343" t="s">
        <v>147</v>
      </c>
      <c r="E343" s="25">
        <v>70000</v>
      </c>
    </row>
    <row r="344" spans="1:5" ht="12.75">
      <c r="A344" s="6"/>
      <c r="B344" s="22"/>
      <c r="C344" s="20"/>
      <c r="D344" s="6" t="s">
        <v>220</v>
      </c>
      <c r="E344" s="28"/>
    </row>
    <row r="345" spans="1:5" ht="12.75">
      <c r="A345" s="6"/>
      <c r="B345" s="22"/>
      <c r="C345" s="20"/>
      <c r="D345" s="6" t="s">
        <v>264</v>
      </c>
      <c r="E345" s="28"/>
    </row>
    <row r="346" spans="1:5" ht="13.5" thickBot="1">
      <c r="A346" s="5"/>
      <c r="B346" s="21"/>
      <c r="C346" s="30"/>
      <c r="D346" s="5"/>
      <c r="E346" s="27"/>
    </row>
    <row r="347" spans="1:5" ht="15.75" thickTop="1">
      <c r="A347" s="6"/>
      <c r="B347" s="22"/>
      <c r="C347" s="20"/>
      <c r="D347" s="18"/>
      <c r="E347" s="28"/>
    </row>
    <row r="348" spans="1:6" ht="15">
      <c r="A348" s="18" t="s">
        <v>77</v>
      </c>
      <c r="B348" s="19" t="s">
        <v>78</v>
      </c>
      <c r="C348" s="34"/>
      <c r="D348" s="6"/>
      <c r="E348" s="36">
        <f>SUM(E351+E356)</f>
        <v>129500</v>
      </c>
      <c r="F348" s="99"/>
    </row>
    <row r="349" spans="1:5" ht="15.75" thickBot="1">
      <c r="A349" s="9"/>
      <c r="B349" s="12"/>
      <c r="C349" s="31"/>
      <c r="D349" s="5"/>
      <c r="E349" s="29"/>
    </row>
    <row r="350" spans="1:5" ht="12.75" customHeight="1" thickTop="1">
      <c r="A350" s="61"/>
      <c r="B350" s="19"/>
      <c r="C350" s="34"/>
      <c r="E350" s="36"/>
    </row>
    <row r="351" spans="1:5" ht="12.75" customHeight="1">
      <c r="A351" s="43" t="s">
        <v>167</v>
      </c>
      <c r="B351" s="62" t="s">
        <v>168</v>
      </c>
      <c r="C351" s="44"/>
      <c r="D351" s="43" t="s">
        <v>169</v>
      </c>
      <c r="E351" s="47">
        <f>SUM(E354)</f>
        <v>30000</v>
      </c>
    </row>
    <row r="352" spans="1:5" ht="12.75" customHeight="1">
      <c r="A352" s="51"/>
      <c r="B352" s="63"/>
      <c r="C352" s="50"/>
      <c r="D352" s="51"/>
      <c r="E352" s="52"/>
    </row>
    <row r="353" spans="1:5" ht="12.75" customHeight="1">
      <c r="A353" s="43"/>
      <c r="B353" s="62"/>
      <c r="C353" s="44"/>
      <c r="E353" s="47"/>
    </row>
    <row r="354" spans="1:5" ht="12.75" customHeight="1">
      <c r="A354" s="51"/>
      <c r="B354" s="63"/>
      <c r="C354" s="50">
        <v>4300</v>
      </c>
      <c r="D354" s="51" t="s">
        <v>11</v>
      </c>
      <c r="E354" s="52">
        <v>30000</v>
      </c>
    </row>
    <row r="355" spans="1:5" ht="12.75" customHeight="1">
      <c r="A355" s="43"/>
      <c r="B355" s="62"/>
      <c r="C355" s="44"/>
      <c r="D355" s="43"/>
      <c r="E355" s="47"/>
    </row>
    <row r="356" spans="1:5" ht="12.75">
      <c r="A356" t="s">
        <v>10</v>
      </c>
      <c r="B356" s="13" t="s">
        <v>79</v>
      </c>
      <c r="D356" t="s">
        <v>80</v>
      </c>
      <c r="E356" s="25">
        <v>99500</v>
      </c>
    </row>
    <row r="357" spans="1:5" ht="12.75">
      <c r="A357" s="2"/>
      <c r="B357" s="23"/>
      <c r="C357" s="32"/>
      <c r="D357" s="2"/>
      <c r="E357" s="26"/>
    </row>
    <row r="359" spans="3:5" ht="12.75">
      <c r="C359" s="4">
        <v>4810</v>
      </c>
      <c r="D359" t="s">
        <v>81</v>
      </c>
      <c r="E359" s="25">
        <v>99500</v>
      </c>
    </row>
    <row r="360" spans="1:5" ht="13.5" thickBot="1">
      <c r="A360" s="5"/>
      <c r="B360" s="21"/>
      <c r="C360" s="30"/>
      <c r="D360" s="5"/>
      <c r="E360" s="27"/>
    </row>
    <row r="361" ht="15.75" thickTop="1">
      <c r="D361" s="18"/>
    </row>
    <row r="362" spans="1:5" ht="15">
      <c r="A362" s="18" t="s">
        <v>82</v>
      </c>
      <c r="B362" s="19" t="s">
        <v>83</v>
      </c>
      <c r="C362" s="34"/>
      <c r="D362" s="18"/>
      <c r="E362" s="36">
        <f>SUM(E365,E409,E448,E483,E512,E524)</f>
        <v>3864479</v>
      </c>
    </row>
    <row r="363" spans="1:5" ht="15.75" thickBot="1">
      <c r="A363" s="9"/>
      <c r="B363" s="12"/>
      <c r="C363" s="31"/>
      <c r="D363" s="5"/>
      <c r="E363" s="29"/>
    </row>
    <row r="364" ht="13.5" thickTop="1"/>
    <row r="365" spans="1:5" ht="12.75">
      <c r="A365" t="s">
        <v>10</v>
      </c>
      <c r="B365" s="13" t="s">
        <v>84</v>
      </c>
      <c r="D365" s="6" t="s">
        <v>85</v>
      </c>
      <c r="E365" s="25">
        <f>SUM(E368,E373,E375,E377,E379,E381,E383,E391:E394,E396,E399,E401,E403,E405)</f>
        <v>2505823</v>
      </c>
    </row>
    <row r="366" spans="1:5" ht="12.75">
      <c r="A366" s="2"/>
      <c r="B366" s="23"/>
      <c r="C366" s="32"/>
      <c r="D366" s="2"/>
      <c r="E366" s="26"/>
    </row>
    <row r="367" spans="1:5" ht="12.75">
      <c r="A367" s="6"/>
      <c r="B367" s="22"/>
      <c r="C367" s="20"/>
      <c r="D367" s="6"/>
      <c r="E367" s="28"/>
    </row>
    <row r="368" spans="3:5" ht="12.75">
      <c r="C368" s="4">
        <v>3020</v>
      </c>
      <c r="D368" t="s">
        <v>216</v>
      </c>
      <c r="E368" s="25">
        <v>85681</v>
      </c>
    </row>
    <row r="369" ht="12.75">
      <c r="D369" t="s">
        <v>237</v>
      </c>
    </row>
    <row r="370" ht="12.75">
      <c r="D370" t="s">
        <v>238</v>
      </c>
    </row>
    <row r="371" ht="12.75">
      <c r="D371" t="s">
        <v>239</v>
      </c>
    </row>
    <row r="373" spans="3:5" ht="12.75">
      <c r="C373" s="4">
        <v>4010</v>
      </c>
      <c r="D373" t="s">
        <v>86</v>
      </c>
      <c r="E373" s="25">
        <v>1467928</v>
      </c>
    </row>
    <row r="375" spans="3:5" ht="12.75">
      <c r="C375" s="4">
        <v>4040</v>
      </c>
      <c r="D375" t="s">
        <v>25</v>
      </c>
      <c r="E375" s="25">
        <v>109387</v>
      </c>
    </row>
    <row r="377" spans="3:5" ht="12.75">
      <c r="C377" s="4">
        <v>4110</v>
      </c>
      <c r="D377" t="s">
        <v>26</v>
      </c>
      <c r="E377" s="25">
        <v>291290</v>
      </c>
    </row>
    <row r="379" spans="3:5" ht="12.75">
      <c r="C379" s="4">
        <v>4120</v>
      </c>
      <c r="D379" t="s">
        <v>27</v>
      </c>
      <c r="E379" s="25">
        <v>39671</v>
      </c>
    </row>
    <row r="381" spans="3:5" ht="12.75">
      <c r="C381" s="4">
        <v>4210</v>
      </c>
      <c r="D381" t="s">
        <v>17</v>
      </c>
      <c r="E381" s="25">
        <v>52760</v>
      </c>
    </row>
    <row r="383" spans="3:5" ht="12.75">
      <c r="C383" s="4">
        <v>4230</v>
      </c>
      <c r="D383" t="s">
        <v>87</v>
      </c>
      <c r="E383" s="25">
        <v>650</v>
      </c>
    </row>
    <row r="386" ht="12.75">
      <c r="D386" s="4"/>
    </row>
    <row r="387" ht="12.75">
      <c r="D387" s="4" t="s">
        <v>176</v>
      </c>
    </row>
    <row r="388" spans="1:5" ht="12.75">
      <c r="A388" s="2"/>
      <c r="B388" s="23"/>
      <c r="C388" s="32"/>
      <c r="D388" s="2"/>
      <c r="E388" s="26"/>
    </row>
    <row r="389" spans="1:5" ht="12.75">
      <c r="A389" s="32">
        <v>1</v>
      </c>
      <c r="B389" s="42" t="s">
        <v>20</v>
      </c>
      <c r="C389" s="32">
        <v>3</v>
      </c>
      <c r="D389" s="32">
        <v>4</v>
      </c>
      <c r="E389" s="67">
        <v>5</v>
      </c>
    </row>
    <row r="391" spans="3:5" ht="12.75">
      <c r="C391" s="4">
        <v>4240</v>
      </c>
      <c r="D391" t="s">
        <v>221</v>
      </c>
      <c r="E391" s="25">
        <v>5000</v>
      </c>
    </row>
    <row r="392" ht="12.75">
      <c r="D392" t="s">
        <v>89</v>
      </c>
    </row>
    <row r="394" spans="3:5" ht="12.75">
      <c r="C394" s="4">
        <v>4260</v>
      </c>
      <c r="D394" t="s">
        <v>28</v>
      </c>
      <c r="E394" s="25">
        <v>62100</v>
      </c>
    </row>
    <row r="395" spans="1:5" ht="12.75">
      <c r="A395" s="20"/>
      <c r="B395" s="40"/>
      <c r="C395" s="20"/>
      <c r="E395" s="41"/>
    </row>
    <row r="396" spans="3:5" ht="12.75">
      <c r="C396" s="4">
        <v>4270</v>
      </c>
      <c r="D396" t="s">
        <v>148</v>
      </c>
      <c r="E396" s="25">
        <v>62677</v>
      </c>
    </row>
    <row r="397" ht="12.75">
      <c r="D397" t="s">
        <v>240</v>
      </c>
    </row>
    <row r="399" spans="3:5" ht="12.75">
      <c r="C399" s="4">
        <v>4300</v>
      </c>
      <c r="D399" t="s">
        <v>170</v>
      </c>
      <c r="E399" s="25">
        <v>218500</v>
      </c>
    </row>
    <row r="401" spans="3:5" ht="12.75">
      <c r="C401" s="4">
        <v>4410</v>
      </c>
      <c r="D401" t="s">
        <v>29</v>
      </c>
      <c r="E401" s="25">
        <v>3150</v>
      </c>
    </row>
    <row r="403" spans="3:5" ht="12.75">
      <c r="C403" s="4">
        <v>4430</v>
      </c>
      <c r="D403" t="s">
        <v>30</v>
      </c>
      <c r="E403" s="25">
        <v>2400</v>
      </c>
    </row>
    <row r="405" spans="3:5" ht="12.75">
      <c r="C405" s="4">
        <v>4440</v>
      </c>
      <c r="D405" t="s">
        <v>31</v>
      </c>
      <c r="E405" s="25">
        <v>104629</v>
      </c>
    </row>
    <row r="406" ht="12.75">
      <c r="D406" t="s">
        <v>32</v>
      </c>
    </row>
    <row r="407" spans="1:5" ht="12.75">
      <c r="A407" s="2"/>
      <c r="B407" s="23"/>
      <c r="C407" s="32"/>
      <c r="D407" s="2"/>
      <c r="E407" s="26"/>
    </row>
    <row r="408" spans="1:5" ht="12.75">
      <c r="A408" s="6"/>
      <c r="B408" s="22"/>
      <c r="C408" s="20"/>
      <c r="D408" s="6"/>
      <c r="E408" s="28"/>
    </row>
    <row r="409" spans="1:5" ht="12.75">
      <c r="A409" s="6" t="s">
        <v>10</v>
      </c>
      <c r="B409" s="22" t="s">
        <v>206</v>
      </c>
      <c r="C409" s="20"/>
      <c r="D409" s="6" t="s">
        <v>112</v>
      </c>
      <c r="E409" s="28">
        <f>SUM(E412,E417,E419,E421,E423,E425,E427,E429,E432,E434,E436,E438)</f>
        <v>280453</v>
      </c>
    </row>
    <row r="410" spans="1:5" ht="12.75">
      <c r="A410" s="32" t="s">
        <v>9</v>
      </c>
      <c r="B410" s="42" t="s">
        <v>9</v>
      </c>
      <c r="C410" s="32" t="s">
        <v>9</v>
      </c>
      <c r="D410" s="32" t="s">
        <v>9</v>
      </c>
      <c r="E410" s="42" t="s">
        <v>9</v>
      </c>
    </row>
    <row r="412" spans="3:5" ht="12.75">
      <c r="C412" s="4">
        <v>3020</v>
      </c>
      <c r="D412" t="s">
        <v>216</v>
      </c>
      <c r="E412" s="25">
        <v>11124</v>
      </c>
    </row>
    <row r="413" ht="12.75">
      <c r="D413" t="s">
        <v>241</v>
      </c>
    </row>
    <row r="414" ht="12.75">
      <c r="D414" t="s">
        <v>242</v>
      </c>
    </row>
    <row r="415" ht="12.75">
      <c r="D415" t="s">
        <v>243</v>
      </c>
    </row>
    <row r="417" spans="3:5" ht="12.75">
      <c r="C417" s="4">
        <v>4010</v>
      </c>
      <c r="D417" t="s">
        <v>24</v>
      </c>
      <c r="E417" s="25">
        <v>166603</v>
      </c>
    </row>
    <row r="419" spans="3:5" ht="12.75">
      <c r="C419" s="4">
        <v>4040</v>
      </c>
      <c r="D419" t="s">
        <v>25</v>
      </c>
      <c r="E419" s="25">
        <v>13578</v>
      </c>
    </row>
    <row r="421" spans="3:5" ht="12.75">
      <c r="C421" s="4">
        <v>4110</v>
      </c>
      <c r="D421" t="s">
        <v>26</v>
      </c>
      <c r="E421" s="25">
        <v>33298</v>
      </c>
    </row>
    <row r="423" spans="3:5" ht="12.75">
      <c r="C423" s="4">
        <v>4120</v>
      </c>
      <c r="D423" t="s">
        <v>27</v>
      </c>
      <c r="E423" s="25">
        <v>4535</v>
      </c>
    </row>
    <row r="425" spans="3:5" ht="12.75">
      <c r="C425" s="4">
        <v>4210</v>
      </c>
      <c r="D425" t="s">
        <v>17</v>
      </c>
      <c r="E425" s="25">
        <v>4700</v>
      </c>
    </row>
    <row r="427" spans="3:5" ht="12.75">
      <c r="C427" s="4">
        <v>4220</v>
      </c>
      <c r="D427" t="s">
        <v>113</v>
      </c>
      <c r="E427" s="25">
        <v>26000</v>
      </c>
    </row>
    <row r="429" spans="3:5" ht="12.75">
      <c r="C429" s="4">
        <v>4240</v>
      </c>
      <c r="D429" t="s">
        <v>114</v>
      </c>
      <c r="E429" s="25">
        <v>2500</v>
      </c>
    </row>
    <row r="430" ht="12.75">
      <c r="D430" t="s">
        <v>89</v>
      </c>
    </row>
    <row r="432" spans="3:5" ht="12.75">
      <c r="C432" s="4">
        <v>4270</v>
      </c>
      <c r="D432" t="s">
        <v>18</v>
      </c>
      <c r="E432" s="25">
        <v>3000</v>
      </c>
    </row>
    <row r="434" spans="3:5" ht="12.75">
      <c r="C434" s="4">
        <v>4300</v>
      </c>
      <c r="D434" t="s">
        <v>11</v>
      </c>
      <c r="E434" s="25">
        <v>2000</v>
      </c>
    </row>
    <row r="436" spans="3:5" ht="12.75">
      <c r="C436" s="4">
        <v>4410</v>
      </c>
      <c r="D436" t="s">
        <v>29</v>
      </c>
      <c r="E436" s="25">
        <v>420</v>
      </c>
    </row>
    <row r="438" spans="3:5" ht="12.75">
      <c r="C438" s="4">
        <v>4440</v>
      </c>
      <c r="D438" t="s">
        <v>31</v>
      </c>
      <c r="E438" s="25">
        <v>12695</v>
      </c>
    </row>
    <row r="439" spans="1:5" ht="12.75">
      <c r="A439" s="6"/>
      <c r="B439" s="22"/>
      <c r="C439" s="20"/>
      <c r="D439" s="6" t="s">
        <v>32</v>
      </c>
      <c r="E439" s="28"/>
    </row>
    <row r="440" spans="1:5" ht="12.75">
      <c r="A440" s="2"/>
      <c r="B440" s="23"/>
      <c r="C440" s="32"/>
      <c r="D440" s="2"/>
      <c r="E440" s="26"/>
    </row>
    <row r="441" spans="1:5" ht="12.75">
      <c r="A441" s="6"/>
      <c r="B441" s="22"/>
      <c r="C441" s="20"/>
      <c r="D441" s="6"/>
      <c r="E441" s="28"/>
    </row>
    <row r="442" spans="1:5" ht="12.75">
      <c r="A442" s="6"/>
      <c r="B442" s="22"/>
      <c r="C442" s="20"/>
      <c r="D442" s="6"/>
      <c r="E442" s="28"/>
    </row>
    <row r="443" spans="1:5" ht="12.75">
      <c r="A443" s="6"/>
      <c r="B443" s="22"/>
      <c r="C443" s="20"/>
      <c r="D443" s="4" t="s">
        <v>115</v>
      </c>
      <c r="E443" s="28"/>
    </row>
    <row r="444" spans="1:5" ht="12.75">
      <c r="A444" s="6"/>
      <c r="B444" s="22"/>
      <c r="C444" s="20"/>
      <c r="D444" s="4"/>
      <c r="E444" s="28"/>
    </row>
    <row r="445" spans="1:5" ht="12.75">
      <c r="A445" s="2"/>
      <c r="B445" s="23"/>
      <c r="C445" s="32"/>
      <c r="D445" s="32"/>
      <c r="E445" s="26"/>
    </row>
    <row r="446" spans="1:5" ht="12.75">
      <c r="A446" s="32">
        <v>1</v>
      </c>
      <c r="B446" s="42" t="s">
        <v>20</v>
      </c>
      <c r="C446" s="32">
        <v>3</v>
      </c>
      <c r="D446" s="32">
        <v>4</v>
      </c>
      <c r="E446" s="67">
        <v>5</v>
      </c>
    </row>
    <row r="447" spans="1:5" ht="12.75">
      <c r="A447" s="6"/>
      <c r="B447" s="22"/>
      <c r="C447" s="20"/>
      <c r="D447" s="6"/>
      <c r="E447" s="28"/>
    </row>
    <row r="448" spans="1:5" ht="12.75">
      <c r="A448" t="s">
        <v>10</v>
      </c>
      <c r="B448" s="13" t="s">
        <v>91</v>
      </c>
      <c r="D448" t="s">
        <v>92</v>
      </c>
      <c r="E448" s="25">
        <f>SUM(E451,E456,E458,E460,E462,E464,E466,E468:E471,E473,E475,E477,E479)</f>
        <v>812994</v>
      </c>
    </row>
    <row r="449" spans="1:5" ht="12.75">
      <c r="A449" s="2"/>
      <c r="B449" s="23"/>
      <c r="C449" s="32"/>
      <c r="D449" s="2"/>
      <c r="E449" s="26"/>
    </row>
    <row r="451" spans="3:5" ht="12.75">
      <c r="C451" s="4">
        <v>3020</v>
      </c>
      <c r="D451" t="s">
        <v>216</v>
      </c>
      <c r="E451" s="25">
        <v>35096</v>
      </c>
    </row>
    <row r="452" ht="12.75">
      <c r="D452" t="s">
        <v>244</v>
      </c>
    </row>
    <row r="453" ht="12.75">
      <c r="D453" t="s">
        <v>245</v>
      </c>
    </row>
    <row r="454" ht="12.75">
      <c r="D454" t="s">
        <v>246</v>
      </c>
    </row>
    <row r="456" spans="3:5" ht="12.75">
      <c r="C456" s="4">
        <v>4010</v>
      </c>
      <c r="D456" t="s">
        <v>24</v>
      </c>
      <c r="E456" s="25">
        <v>553320</v>
      </c>
    </row>
    <row r="458" spans="3:5" ht="12.75">
      <c r="C458" s="4">
        <v>4040</v>
      </c>
      <c r="D458" t="s">
        <v>25</v>
      </c>
      <c r="E458" s="25">
        <v>43267</v>
      </c>
    </row>
    <row r="460" spans="3:5" ht="12.75">
      <c r="C460" s="4">
        <v>4110</v>
      </c>
      <c r="D460" t="s">
        <v>26</v>
      </c>
      <c r="E460" s="25">
        <v>108901</v>
      </c>
    </row>
    <row r="462" spans="3:5" ht="12.75">
      <c r="C462" s="4">
        <v>4120</v>
      </c>
      <c r="D462" t="s">
        <v>27</v>
      </c>
      <c r="E462" s="25">
        <v>14831</v>
      </c>
    </row>
    <row r="464" spans="3:5" ht="12.75">
      <c r="C464" s="4">
        <v>4210</v>
      </c>
      <c r="D464" t="s">
        <v>17</v>
      </c>
      <c r="E464" s="25">
        <v>12622</v>
      </c>
    </row>
    <row r="466" spans="3:5" ht="12.75">
      <c r="C466" s="4">
        <v>4230</v>
      </c>
      <c r="D466" t="s">
        <v>87</v>
      </c>
      <c r="E466" s="25">
        <v>200</v>
      </c>
    </row>
    <row r="468" spans="3:5" ht="12.75">
      <c r="C468" s="4">
        <v>4240</v>
      </c>
      <c r="D468" t="s">
        <v>88</v>
      </c>
      <c r="E468" s="25">
        <v>3000</v>
      </c>
    </row>
    <row r="469" ht="12.75">
      <c r="D469" t="s">
        <v>89</v>
      </c>
    </row>
    <row r="471" spans="3:5" ht="12.75">
      <c r="C471" s="4">
        <v>4270</v>
      </c>
      <c r="D471" t="s">
        <v>18</v>
      </c>
      <c r="E471" s="25">
        <v>4500</v>
      </c>
    </row>
    <row r="473" spans="3:5" ht="12.75">
      <c r="C473" s="4">
        <v>4300</v>
      </c>
      <c r="D473" t="s">
        <v>11</v>
      </c>
      <c r="E473" s="25">
        <v>4380</v>
      </c>
    </row>
    <row r="475" spans="3:5" ht="12.75">
      <c r="C475" s="4">
        <v>4410</v>
      </c>
      <c r="D475" t="s">
        <v>29</v>
      </c>
      <c r="E475" s="25">
        <v>1800</v>
      </c>
    </row>
    <row r="477" spans="3:5" ht="12.75">
      <c r="C477" s="4">
        <v>4430</v>
      </c>
      <c r="D477" t="s">
        <v>30</v>
      </c>
      <c r="E477" s="25">
        <v>500</v>
      </c>
    </row>
    <row r="479" spans="3:5" ht="12.75">
      <c r="C479" s="4">
        <v>4440</v>
      </c>
      <c r="D479" t="s">
        <v>31</v>
      </c>
      <c r="E479" s="25">
        <v>30577</v>
      </c>
    </row>
    <row r="480" ht="12.75">
      <c r="D480" t="s">
        <v>32</v>
      </c>
    </row>
    <row r="481" spans="1:5" ht="12.75">
      <c r="A481" s="2"/>
      <c r="B481" s="23"/>
      <c r="C481" s="32"/>
      <c r="D481" s="2"/>
      <c r="E481" s="26"/>
    </row>
    <row r="483" spans="1:5" ht="12.75">
      <c r="A483" s="6" t="s">
        <v>10</v>
      </c>
      <c r="B483" s="22" t="s">
        <v>98</v>
      </c>
      <c r="C483" s="20"/>
      <c r="D483" s="6" t="s">
        <v>99</v>
      </c>
      <c r="E483" s="28">
        <f>SUM(E486,E488,E490,E492,E494,E502,E505,E507,E509)</f>
        <v>230151</v>
      </c>
    </row>
    <row r="484" spans="1:5" ht="12.75">
      <c r="A484" s="2"/>
      <c r="B484" s="23"/>
      <c r="C484" s="32"/>
      <c r="D484" s="2"/>
      <c r="E484" s="26"/>
    </row>
    <row r="485" spans="1:5" ht="12.75">
      <c r="A485" s="6"/>
      <c r="B485" s="22"/>
      <c r="C485" s="20"/>
      <c r="D485" s="6"/>
      <c r="E485" s="28"/>
    </row>
    <row r="486" spans="3:5" ht="12.75">
      <c r="C486" s="4">
        <v>4010</v>
      </c>
      <c r="D486" t="s">
        <v>24</v>
      </c>
      <c r="E486" s="25">
        <v>62550</v>
      </c>
    </row>
    <row r="488" spans="3:5" ht="12.75">
      <c r="C488" s="4">
        <v>4040</v>
      </c>
      <c r="D488" t="s">
        <v>25</v>
      </c>
      <c r="E488" s="25">
        <v>3851</v>
      </c>
    </row>
    <row r="490" spans="3:5" ht="12.75">
      <c r="C490" s="4">
        <v>4110</v>
      </c>
      <c r="D490" t="s">
        <v>26</v>
      </c>
      <c r="E490" s="25">
        <v>11950</v>
      </c>
    </row>
    <row r="492" spans="3:5" ht="12.75">
      <c r="C492" s="4">
        <v>4120</v>
      </c>
      <c r="D492" t="s">
        <v>27</v>
      </c>
      <c r="E492" s="25">
        <v>1627</v>
      </c>
    </row>
    <row r="494" spans="3:5" ht="12.75">
      <c r="C494" s="4">
        <v>4210</v>
      </c>
      <c r="D494" t="s">
        <v>17</v>
      </c>
      <c r="E494" s="25">
        <v>127873</v>
      </c>
    </row>
    <row r="499" ht="12.75">
      <c r="D499" s="4" t="s">
        <v>116</v>
      </c>
    </row>
    <row r="500" spans="1:5" ht="12.75">
      <c r="A500" s="16">
        <v>1</v>
      </c>
      <c r="B500" s="15" t="s">
        <v>20</v>
      </c>
      <c r="C500" s="16">
        <v>3</v>
      </c>
      <c r="D500" s="16">
        <v>4</v>
      </c>
      <c r="E500" s="15">
        <v>5</v>
      </c>
    </row>
    <row r="501" spans="1:5" s="6" customFormat="1" ht="12.75">
      <c r="A501"/>
      <c r="B501" s="13"/>
      <c r="C501" s="4"/>
      <c r="D501"/>
      <c r="E501" s="25"/>
    </row>
    <row r="502" spans="1:5" s="6" customFormat="1" ht="12.75">
      <c r="A502"/>
      <c r="B502" s="13"/>
      <c r="C502" s="4">
        <v>4300</v>
      </c>
      <c r="D502" t="s">
        <v>11</v>
      </c>
      <c r="E502" s="25">
        <v>16800</v>
      </c>
    </row>
    <row r="503" spans="1:5" s="6" customFormat="1" ht="12.75">
      <c r="A503"/>
      <c r="B503" s="13"/>
      <c r="C503" s="4"/>
      <c r="D503" t="s">
        <v>222</v>
      </c>
      <c r="E503" s="25"/>
    </row>
    <row r="504" spans="1:5" s="6" customFormat="1" ht="12.75">
      <c r="A504"/>
      <c r="B504" s="13"/>
      <c r="C504" s="4"/>
      <c r="D504"/>
      <c r="E504" s="25"/>
    </row>
    <row r="505" spans="1:5" s="6" customFormat="1" ht="12.75">
      <c r="A505"/>
      <c r="B505" s="13"/>
      <c r="C505" s="4">
        <v>4410</v>
      </c>
      <c r="D505" t="s">
        <v>29</v>
      </c>
      <c r="E505" s="25">
        <v>200</v>
      </c>
    </row>
    <row r="506" spans="1:5" s="6" customFormat="1" ht="12.75">
      <c r="A506"/>
      <c r="B506" s="13"/>
      <c r="C506" s="4"/>
      <c r="D506"/>
      <c r="E506" s="25"/>
    </row>
    <row r="507" spans="1:5" s="6" customFormat="1" ht="12.75">
      <c r="A507"/>
      <c r="B507" s="13"/>
      <c r="C507" s="4">
        <v>4430</v>
      </c>
      <c r="D507" t="s">
        <v>30</v>
      </c>
      <c r="E507" s="25">
        <v>2500</v>
      </c>
    </row>
    <row r="508" spans="1:5" s="6" customFormat="1" ht="12.75">
      <c r="A508"/>
      <c r="B508" s="13"/>
      <c r="C508" s="4"/>
      <c r="D508"/>
      <c r="E508" s="25"/>
    </row>
    <row r="509" spans="1:5" s="6" customFormat="1" ht="12.75">
      <c r="A509"/>
      <c r="B509" s="13"/>
      <c r="C509" s="4">
        <v>4440</v>
      </c>
      <c r="D509" t="s">
        <v>37</v>
      </c>
      <c r="E509" s="25">
        <v>2800</v>
      </c>
    </row>
    <row r="510" spans="1:5" s="6" customFormat="1" ht="12.75">
      <c r="A510" s="2"/>
      <c r="B510" s="23"/>
      <c r="C510" s="32"/>
      <c r="D510" s="2" t="s">
        <v>32</v>
      </c>
      <c r="E510" s="26"/>
    </row>
    <row r="511" spans="2:5" s="6" customFormat="1" ht="12.75">
      <c r="B511" s="22"/>
      <c r="C511" s="20"/>
      <c r="E511" s="28"/>
    </row>
    <row r="512" spans="1:5" s="6" customFormat="1" ht="12.75">
      <c r="A512" s="6" t="s">
        <v>22</v>
      </c>
      <c r="B512" s="22" t="s">
        <v>200</v>
      </c>
      <c r="C512" s="20"/>
      <c r="D512" s="6" t="s">
        <v>201</v>
      </c>
      <c r="E512" s="28">
        <f>SUM(E515,E519,E521)</f>
        <v>19958</v>
      </c>
    </row>
    <row r="513" spans="1:5" ht="12.75">
      <c r="A513" s="2"/>
      <c r="B513" s="23"/>
      <c r="C513" s="32"/>
      <c r="D513" s="2"/>
      <c r="E513" s="26"/>
    </row>
    <row r="514" spans="1:5" ht="12.75">
      <c r="A514" s="6"/>
      <c r="B514" s="22"/>
      <c r="C514" s="20"/>
      <c r="D514" s="6"/>
      <c r="E514" s="28"/>
    </row>
    <row r="515" spans="1:5" ht="12.75">
      <c r="A515" s="6"/>
      <c r="B515" s="22"/>
      <c r="C515" s="20">
        <v>2710</v>
      </c>
      <c r="D515" s="6" t="s">
        <v>267</v>
      </c>
      <c r="E515" s="28">
        <v>2558</v>
      </c>
    </row>
    <row r="516" spans="1:5" ht="12.75">
      <c r="A516" s="6"/>
      <c r="B516" s="22"/>
      <c r="C516" s="20"/>
      <c r="D516" s="6" t="s">
        <v>268</v>
      </c>
      <c r="E516" s="28"/>
    </row>
    <row r="517" spans="1:5" ht="12.75">
      <c r="A517" s="6"/>
      <c r="B517" s="22"/>
      <c r="C517" s="20"/>
      <c r="D517" s="90" t="s">
        <v>269</v>
      </c>
      <c r="E517" s="28"/>
    </row>
    <row r="518" spans="1:5" ht="12.75">
      <c r="A518" s="6"/>
      <c r="B518" s="22"/>
      <c r="C518" s="20"/>
      <c r="D518" s="6"/>
      <c r="E518" s="28"/>
    </row>
    <row r="519" spans="1:5" ht="12.75">
      <c r="A519" s="6"/>
      <c r="B519" s="22"/>
      <c r="C519" s="20">
        <v>4300</v>
      </c>
      <c r="D519" s="6" t="s">
        <v>11</v>
      </c>
      <c r="E519" s="28">
        <v>14700</v>
      </c>
    </row>
    <row r="520" spans="1:5" ht="12.75">
      <c r="A520" s="6"/>
      <c r="B520" s="22"/>
      <c r="C520" s="20"/>
      <c r="D520" s="6"/>
      <c r="E520" s="28"/>
    </row>
    <row r="521" spans="1:5" ht="12.75">
      <c r="A521" s="6"/>
      <c r="B521" s="22"/>
      <c r="C521" s="20">
        <v>4410</v>
      </c>
      <c r="D521" s="6" t="s">
        <v>29</v>
      </c>
      <c r="E521" s="28">
        <v>2700</v>
      </c>
    </row>
    <row r="522" spans="1:5" ht="12.75">
      <c r="A522" s="2"/>
      <c r="B522" s="23"/>
      <c r="C522" s="32"/>
      <c r="D522" s="2"/>
      <c r="E522" s="26"/>
    </row>
    <row r="523" spans="1:5" ht="12.75">
      <c r="A523" s="6"/>
      <c r="B523" s="22"/>
      <c r="C523" s="20"/>
      <c r="D523" s="6"/>
      <c r="E523" s="28"/>
    </row>
    <row r="524" spans="1:5" ht="12.75">
      <c r="A524" t="s">
        <v>179</v>
      </c>
      <c r="B524" s="13" t="s">
        <v>180</v>
      </c>
      <c r="D524" t="s">
        <v>12</v>
      </c>
      <c r="E524" s="25">
        <f>SUM(E530,E534,E532,E536,E538)</f>
        <v>15100</v>
      </c>
    </row>
    <row r="525" spans="1:5" ht="12.75">
      <c r="A525" s="2"/>
      <c r="B525" s="23"/>
      <c r="C525" s="32"/>
      <c r="D525" s="2"/>
      <c r="E525" s="26"/>
    </row>
    <row r="526" spans="1:5" ht="12.75">
      <c r="A526" s="6"/>
      <c r="B526" s="22"/>
      <c r="C526" s="20"/>
      <c r="D526" s="6"/>
      <c r="E526" s="28"/>
    </row>
    <row r="527" spans="1:5" ht="12.75">
      <c r="A527" s="6"/>
      <c r="B527" s="22"/>
      <c r="C527" s="20"/>
      <c r="D527" s="6" t="s">
        <v>247</v>
      </c>
      <c r="E527" s="28"/>
    </row>
    <row r="528" spans="1:5" ht="12.75">
      <c r="A528" s="6"/>
      <c r="B528" s="22"/>
      <c r="C528" s="20"/>
      <c r="D528" s="6" t="s">
        <v>248</v>
      </c>
      <c r="E528" s="28"/>
    </row>
    <row r="529" spans="1:5" ht="12.75">
      <c r="A529" s="6"/>
      <c r="B529" s="22"/>
      <c r="C529" s="20"/>
      <c r="D529" s="6"/>
      <c r="E529" s="28"/>
    </row>
    <row r="530" spans="1:5" ht="12.75">
      <c r="A530" s="6"/>
      <c r="B530" s="22"/>
      <c r="C530" s="20">
        <v>4170</v>
      </c>
      <c r="D530" s="6" t="s">
        <v>274</v>
      </c>
      <c r="E530" s="28">
        <v>5000</v>
      </c>
    </row>
    <row r="531" spans="1:5" ht="12.75">
      <c r="A531" s="6"/>
      <c r="B531" s="22"/>
      <c r="C531" s="20"/>
      <c r="D531" s="6"/>
      <c r="E531" s="28"/>
    </row>
    <row r="532" spans="3:5" ht="12.75">
      <c r="C532" s="4">
        <v>4210</v>
      </c>
      <c r="D532" t="s">
        <v>17</v>
      </c>
      <c r="E532" s="25">
        <v>4000</v>
      </c>
    </row>
    <row r="533" spans="1:5" ht="12.75">
      <c r="A533" s="6"/>
      <c r="B533" s="22"/>
      <c r="C533" s="20"/>
      <c r="D533" s="6"/>
      <c r="E533" s="28"/>
    </row>
    <row r="534" spans="3:5" ht="12.75">
      <c r="C534" s="4">
        <v>4260</v>
      </c>
      <c r="D534" t="s">
        <v>28</v>
      </c>
      <c r="E534" s="25">
        <v>2000</v>
      </c>
    </row>
    <row r="536" spans="3:5" ht="12.75">
      <c r="C536" s="20">
        <v>4300</v>
      </c>
      <c r="D536" s="6" t="s">
        <v>11</v>
      </c>
      <c r="E536" s="28">
        <v>4000</v>
      </c>
    </row>
    <row r="537" spans="3:5" ht="12.75">
      <c r="C537" s="20"/>
      <c r="D537" s="6"/>
      <c r="E537" s="28"/>
    </row>
    <row r="538" spans="3:5" ht="12.75">
      <c r="C538" s="20">
        <v>4510</v>
      </c>
      <c r="D538" s="6" t="s">
        <v>33</v>
      </c>
      <c r="E538" s="28">
        <v>100</v>
      </c>
    </row>
    <row r="539" spans="1:5" ht="13.5" thickBot="1">
      <c r="A539" s="5"/>
      <c r="B539" s="21"/>
      <c r="C539" s="30"/>
      <c r="D539" s="5"/>
      <c r="E539" s="27"/>
    </row>
    <row r="540" spans="1:5" ht="15.75" thickTop="1">
      <c r="A540" s="18" t="s">
        <v>93</v>
      </c>
      <c r="B540" s="19" t="s">
        <v>94</v>
      </c>
      <c r="C540" s="34"/>
      <c r="D540" s="18"/>
      <c r="E540" s="36">
        <f>SUM(E543,E564)</f>
        <v>57146</v>
      </c>
    </row>
    <row r="541" spans="1:5" ht="15.75" thickBot="1">
      <c r="A541" s="9"/>
      <c r="B541" s="12"/>
      <c r="C541" s="31"/>
      <c r="D541" s="9"/>
      <c r="E541" s="29"/>
    </row>
    <row r="542" ht="13.5" thickTop="1"/>
    <row r="543" spans="1:5" ht="12.75">
      <c r="A543" s="2" t="s">
        <v>90</v>
      </c>
      <c r="B543" s="23" t="s">
        <v>95</v>
      </c>
      <c r="C543" s="32"/>
      <c r="D543" s="2" t="s">
        <v>96</v>
      </c>
      <c r="E543" s="26">
        <f>SUM(E545+E547+E549+E557+E559+E561)</f>
        <v>48000</v>
      </c>
    </row>
    <row r="544" spans="1:5" ht="12.75">
      <c r="A544" s="6"/>
      <c r="B544" s="22"/>
      <c r="C544" s="20"/>
      <c r="D544" s="6"/>
      <c r="E544" s="28"/>
    </row>
    <row r="545" spans="1:5" ht="12.75">
      <c r="A545" s="6"/>
      <c r="B545" s="22"/>
      <c r="C545" s="20">
        <v>4110</v>
      </c>
      <c r="D545" s="6" t="s">
        <v>26</v>
      </c>
      <c r="E545" s="28">
        <v>790</v>
      </c>
    </row>
    <row r="546" spans="1:5" ht="12.75">
      <c r="A546" s="6"/>
      <c r="B546" s="22"/>
      <c r="C546" s="20"/>
      <c r="D546" s="6"/>
      <c r="E546" s="28"/>
    </row>
    <row r="547" spans="1:5" ht="12.75">
      <c r="A547" s="6"/>
      <c r="B547" s="22"/>
      <c r="C547" s="20">
        <v>4120</v>
      </c>
      <c r="D547" s="6" t="s">
        <v>27</v>
      </c>
      <c r="E547" s="28">
        <v>112</v>
      </c>
    </row>
    <row r="548" spans="1:5" ht="12.75">
      <c r="A548" s="6"/>
      <c r="B548" s="22"/>
      <c r="C548" s="20"/>
      <c r="D548" s="6"/>
      <c r="E548" s="28"/>
    </row>
    <row r="549" spans="1:5" ht="12.75">
      <c r="A549" s="6"/>
      <c r="B549" s="22"/>
      <c r="C549" s="20">
        <v>4170</v>
      </c>
      <c r="D549" s="6" t="s">
        <v>219</v>
      </c>
      <c r="E549" s="28">
        <v>7641</v>
      </c>
    </row>
    <row r="550" spans="1:5" ht="12.75">
      <c r="A550" s="6"/>
      <c r="B550" s="22"/>
      <c r="C550" s="20"/>
      <c r="D550" s="6"/>
      <c r="E550" s="28"/>
    </row>
    <row r="551" spans="1:5" ht="12.75">
      <c r="A551" s="6"/>
      <c r="B551" s="22"/>
      <c r="C551" s="20"/>
      <c r="D551" s="6"/>
      <c r="E551" s="28"/>
    </row>
    <row r="552" spans="1:5" ht="12.75">
      <c r="A552" s="6"/>
      <c r="B552" s="22"/>
      <c r="C552" s="20"/>
      <c r="D552" s="6"/>
      <c r="E552" s="28"/>
    </row>
    <row r="553" spans="1:5" ht="12.75">
      <c r="A553" s="6"/>
      <c r="B553" s="22"/>
      <c r="C553" s="20"/>
      <c r="D553" s="4" t="s">
        <v>166</v>
      </c>
      <c r="E553" s="28"/>
    </row>
    <row r="554" spans="1:5" ht="12.75">
      <c r="A554" s="6"/>
      <c r="B554" s="22"/>
      <c r="C554" s="20"/>
      <c r="D554" s="6"/>
      <c r="E554" s="28"/>
    </row>
    <row r="555" spans="1:5" ht="12.75">
      <c r="A555" s="16">
        <v>1</v>
      </c>
      <c r="B555" s="15" t="s">
        <v>20</v>
      </c>
      <c r="C555" s="16">
        <v>3</v>
      </c>
      <c r="D555" s="16">
        <v>4</v>
      </c>
      <c r="E555" s="68">
        <v>5</v>
      </c>
    </row>
    <row r="557" spans="3:5" ht="12.75">
      <c r="C557" s="4">
        <v>4210</v>
      </c>
      <c r="D557" t="s">
        <v>97</v>
      </c>
      <c r="E557" s="25">
        <v>20000</v>
      </c>
    </row>
    <row r="559" spans="3:5" ht="12.75">
      <c r="C559" s="4">
        <v>4300</v>
      </c>
      <c r="D559" t="s">
        <v>11</v>
      </c>
      <c r="E559" s="25">
        <v>17457</v>
      </c>
    </row>
    <row r="561" spans="1:5" ht="12.75">
      <c r="A561" s="6"/>
      <c r="B561" s="22"/>
      <c r="C561" s="20">
        <v>4410</v>
      </c>
      <c r="D561" s="6" t="s">
        <v>29</v>
      </c>
      <c r="E561" s="28">
        <v>2000</v>
      </c>
    </row>
    <row r="562" spans="1:5" ht="12.75">
      <c r="A562" s="2"/>
      <c r="B562" s="23"/>
      <c r="C562" s="32"/>
      <c r="D562" s="2"/>
      <c r="E562" s="26"/>
    </row>
    <row r="563" ht="12.75">
      <c r="D563" s="4"/>
    </row>
    <row r="564" spans="1:5" ht="12.75">
      <c r="A564" t="s">
        <v>10</v>
      </c>
      <c r="B564" s="13" t="s">
        <v>205</v>
      </c>
      <c r="C564" s="20"/>
      <c r="D564" s="6" t="s">
        <v>12</v>
      </c>
      <c r="E564" s="28">
        <f>SUM(E567)</f>
        <v>9146</v>
      </c>
    </row>
    <row r="565" spans="1:5" ht="12.75">
      <c r="A565" s="2"/>
      <c r="B565" s="23"/>
      <c r="C565" s="32"/>
      <c r="D565" s="2"/>
      <c r="E565" s="26"/>
    </row>
    <row r="566" spans="3:5" ht="12.75">
      <c r="C566" s="20"/>
      <c r="D566" s="6"/>
      <c r="E566" s="28"/>
    </row>
    <row r="567" spans="3:5" ht="12.75">
      <c r="C567" s="20">
        <v>4300</v>
      </c>
      <c r="D567" s="6" t="s">
        <v>11</v>
      </c>
      <c r="E567" s="28">
        <v>9146</v>
      </c>
    </row>
    <row r="568" spans="1:5" ht="13.5" thickBot="1">
      <c r="A568" s="5"/>
      <c r="B568" s="21"/>
      <c r="C568" s="5"/>
      <c r="D568" s="5"/>
      <c r="E568" s="5"/>
    </row>
    <row r="569" ht="13.5" thickTop="1"/>
    <row r="570" spans="1:5" s="6" customFormat="1" ht="15">
      <c r="A570" s="18" t="s">
        <v>185</v>
      </c>
      <c r="B570" s="19" t="s">
        <v>186</v>
      </c>
      <c r="C570" s="34"/>
      <c r="D570" s="18"/>
      <c r="E570" s="36">
        <f>SUM(E573+E579+E614+E622+E630+E636+E672+E695+E707)</f>
        <v>2006270</v>
      </c>
    </row>
    <row r="571" spans="1:5" ht="13.5" thickBot="1">
      <c r="A571" s="5"/>
      <c r="B571" s="21"/>
      <c r="C571" s="30"/>
      <c r="D571" s="5"/>
      <c r="E571" s="27"/>
    </row>
    <row r="572" spans="1:5" ht="13.5" thickTop="1">
      <c r="A572" s="6"/>
      <c r="B572" s="22"/>
      <c r="C572" s="20"/>
      <c r="D572" s="6"/>
      <c r="E572" s="28"/>
    </row>
    <row r="573" spans="1:5" ht="12.75">
      <c r="A573" s="6" t="s">
        <v>10</v>
      </c>
      <c r="B573" s="22" t="s">
        <v>223</v>
      </c>
      <c r="C573" s="20"/>
      <c r="D573" s="6" t="s">
        <v>224</v>
      </c>
      <c r="E573" s="28">
        <f>SUM(E576)</f>
        <v>20000</v>
      </c>
    </row>
    <row r="574" spans="1:5" ht="12.75">
      <c r="A574" s="2"/>
      <c r="B574" s="23"/>
      <c r="C574" s="32"/>
      <c r="D574" s="2"/>
      <c r="E574" s="26"/>
    </row>
    <row r="575" spans="1:5" ht="12.75">
      <c r="A575" s="6"/>
      <c r="B575" s="22"/>
      <c r="C575" s="20"/>
      <c r="D575" s="6"/>
      <c r="E575" s="28"/>
    </row>
    <row r="576" spans="1:5" ht="12.75">
      <c r="A576" s="6"/>
      <c r="B576" s="22"/>
      <c r="C576" s="20">
        <v>3110</v>
      </c>
      <c r="D576" s="6" t="s">
        <v>101</v>
      </c>
      <c r="E576" s="28">
        <v>20000</v>
      </c>
    </row>
    <row r="577" spans="1:5" ht="12.75">
      <c r="A577" s="2"/>
      <c r="B577" s="23"/>
      <c r="C577" s="32"/>
      <c r="D577" s="2"/>
      <c r="E577" s="26"/>
    </row>
    <row r="578" spans="1:5" ht="12.75">
      <c r="A578" s="6"/>
      <c r="B578" s="22"/>
      <c r="C578" s="20"/>
      <c r="D578" s="6"/>
      <c r="E578" s="28"/>
    </row>
    <row r="579" spans="1:5" ht="12.75">
      <c r="A579" s="6" t="s">
        <v>10</v>
      </c>
      <c r="B579" s="22" t="s">
        <v>225</v>
      </c>
      <c r="C579" s="20"/>
      <c r="D579" s="6" t="s">
        <v>226</v>
      </c>
      <c r="E579" s="28">
        <f>SUM(E584,E586,E588,E590,E592,E594,E597,E599,E601,E603)</f>
        <v>1164000</v>
      </c>
    </row>
    <row r="580" spans="1:5" ht="12.75">
      <c r="A580" s="6"/>
      <c r="B580" s="22"/>
      <c r="C580" s="20"/>
      <c r="D580" s="6" t="s">
        <v>227</v>
      </c>
      <c r="E580" s="28"/>
    </row>
    <row r="581" spans="1:5" ht="12.75">
      <c r="A581" s="6"/>
      <c r="B581" s="22"/>
      <c r="C581" s="20"/>
      <c r="D581" s="6" t="s">
        <v>228</v>
      </c>
      <c r="E581" s="28"/>
    </row>
    <row r="582" spans="1:5" ht="12.75">
      <c r="A582" s="2"/>
      <c r="B582" s="23"/>
      <c r="C582" s="32"/>
      <c r="D582" s="2"/>
      <c r="E582" s="26"/>
    </row>
    <row r="583" spans="1:5" ht="12.75">
      <c r="A583" s="6"/>
      <c r="B583" s="22"/>
      <c r="C583" s="20"/>
      <c r="D583" s="6"/>
      <c r="E583" s="28"/>
    </row>
    <row r="584" spans="1:5" ht="12.75">
      <c r="A584" s="6"/>
      <c r="B584" s="22"/>
      <c r="C584" s="4">
        <v>3110</v>
      </c>
      <c r="D584" t="s">
        <v>101</v>
      </c>
      <c r="E584" s="28">
        <v>1108320</v>
      </c>
    </row>
    <row r="585" spans="1:5" ht="12.75">
      <c r="A585" s="6"/>
      <c r="B585" s="22"/>
      <c r="E585" s="28"/>
    </row>
    <row r="586" spans="1:5" ht="12.75">
      <c r="A586" s="6"/>
      <c r="B586" s="22"/>
      <c r="C586" s="4">
        <v>4010</v>
      </c>
      <c r="D586" t="s">
        <v>86</v>
      </c>
      <c r="E586" s="28">
        <v>16278</v>
      </c>
    </row>
    <row r="587" spans="1:5" ht="12.75">
      <c r="A587" s="6"/>
      <c r="B587" s="22"/>
      <c r="E587" s="28"/>
    </row>
    <row r="588" spans="1:5" ht="12.75">
      <c r="A588" s="6"/>
      <c r="B588" s="22"/>
      <c r="C588" s="4">
        <v>4040</v>
      </c>
      <c r="D588" t="s">
        <v>25</v>
      </c>
      <c r="E588" s="28">
        <v>286</v>
      </c>
    </row>
    <row r="589" spans="1:5" ht="12.75">
      <c r="A589" s="6"/>
      <c r="B589" s="22"/>
      <c r="E589" s="28"/>
    </row>
    <row r="590" spans="1:5" ht="12.75">
      <c r="A590" s="6"/>
      <c r="B590" s="22"/>
      <c r="C590" s="4">
        <v>4110</v>
      </c>
      <c r="D590" t="s">
        <v>26</v>
      </c>
      <c r="E590" s="28">
        <v>35254</v>
      </c>
    </row>
    <row r="591" spans="1:5" ht="12.75">
      <c r="A591" s="6"/>
      <c r="B591" s="22"/>
      <c r="C591" s="20"/>
      <c r="D591" s="20"/>
      <c r="E591" s="28"/>
    </row>
    <row r="592" spans="1:5" ht="12.75">
      <c r="A592" s="6"/>
      <c r="B592" s="22"/>
      <c r="C592" s="4">
        <v>4120</v>
      </c>
      <c r="D592" t="s">
        <v>27</v>
      </c>
      <c r="E592" s="28">
        <v>406</v>
      </c>
    </row>
    <row r="593" spans="1:5" ht="12.75">
      <c r="A593" s="6"/>
      <c r="B593" s="22"/>
      <c r="E593" s="28"/>
    </row>
    <row r="594" spans="1:5" ht="12.75">
      <c r="A594" s="6"/>
      <c r="B594" s="22"/>
      <c r="C594" s="4">
        <v>4140</v>
      </c>
      <c r="D594" t="s">
        <v>203</v>
      </c>
      <c r="E594" s="28">
        <v>129</v>
      </c>
    </row>
    <row r="595" spans="1:5" ht="12.75">
      <c r="A595" s="6"/>
      <c r="B595" s="22"/>
      <c r="D595" t="s">
        <v>204</v>
      </c>
      <c r="E595" s="28"/>
    </row>
    <row r="596" spans="1:5" ht="12.75">
      <c r="A596" s="6"/>
      <c r="B596" s="22"/>
      <c r="E596" s="28"/>
    </row>
    <row r="597" spans="1:5" ht="12.75">
      <c r="A597" s="6"/>
      <c r="B597" s="22"/>
      <c r="C597" s="4">
        <v>4210</v>
      </c>
      <c r="D597" t="s">
        <v>17</v>
      </c>
      <c r="E597" s="28">
        <v>1020</v>
      </c>
    </row>
    <row r="598" spans="1:5" ht="12.75">
      <c r="A598" s="6"/>
      <c r="B598" s="22"/>
      <c r="E598" s="28"/>
    </row>
    <row r="599" spans="1:5" ht="12.75">
      <c r="A599" s="6"/>
      <c r="B599" s="22"/>
      <c r="C599" s="4">
        <v>4300</v>
      </c>
      <c r="D599" t="s">
        <v>11</v>
      </c>
      <c r="E599" s="28">
        <v>500</v>
      </c>
    </row>
    <row r="600" spans="1:5" ht="12.75">
      <c r="A600" s="6"/>
      <c r="B600" s="22"/>
      <c r="E600" s="28"/>
    </row>
    <row r="601" spans="1:5" ht="12.75">
      <c r="A601" s="6"/>
      <c r="B601" s="22"/>
      <c r="C601" s="4">
        <v>4410</v>
      </c>
      <c r="D601" t="s">
        <v>29</v>
      </c>
      <c r="E601" s="28">
        <v>404</v>
      </c>
    </row>
    <row r="602" spans="1:5" ht="12.75">
      <c r="A602" s="6"/>
      <c r="B602" s="22"/>
      <c r="E602" s="28"/>
    </row>
    <row r="603" spans="1:5" ht="12.75">
      <c r="A603" s="6"/>
      <c r="B603" s="22"/>
      <c r="C603" s="4">
        <v>4440</v>
      </c>
      <c r="D603" t="s">
        <v>105</v>
      </c>
      <c r="E603" s="28">
        <v>1403</v>
      </c>
    </row>
    <row r="604" spans="1:5" ht="12.75">
      <c r="A604" s="6"/>
      <c r="B604" s="22"/>
      <c r="C604" s="20"/>
      <c r="D604" s="6" t="s">
        <v>32</v>
      </c>
      <c r="E604" s="28"/>
    </row>
    <row r="605" spans="1:5" ht="12.75">
      <c r="A605" s="2"/>
      <c r="B605" s="23"/>
      <c r="C605" s="32"/>
      <c r="D605" s="2"/>
      <c r="E605" s="26"/>
    </row>
    <row r="606" spans="1:5" ht="12.75">
      <c r="A606" s="6"/>
      <c r="B606" s="22"/>
      <c r="C606" s="20"/>
      <c r="D606" s="6"/>
      <c r="E606" s="28"/>
    </row>
    <row r="607" spans="1:5" ht="12.75">
      <c r="A607" s="6"/>
      <c r="B607" s="22"/>
      <c r="C607" s="20"/>
      <c r="D607" s="6"/>
      <c r="E607" s="28"/>
    </row>
    <row r="608" spans="1:5" ht="12.75">
      <c r="A608" s="6"/>
      <c r="B608" s="22"/>
      <c r="C608" s="20"/>
      <c r="D608" s="6"/>
      <c r="E608" s="28"/>
    </row>
    <row r="609" spans="1:5" ht="12.75">
      <c r="A609" s="6"/>
      <c r="B609" s="22"/>
      <c r="C609" s="20"/>
      <c r="D609" s="6"/>
      <c r="E609" s="28"/>
    </row>
    <row r="610" ht="12.75">
      <c r="D610" s="4" t="s">
        <v>117</v>
      </c>
    </row>
    <row r="612" spans="1:5" ht="12.75">
      <c r="A612" s="16">
        <v>1</v>
      </c>
      <c r="B612" s="15" t="s">
        <v>20</v>
      </c>
      <c r="C612" s="16">
        <v>3</v>
      </c>
      <c r="D612" s="16">
        <v>4</v>
      </c>
      <c r="E612" s="15">
        <v>5</v>
      </c>
    </row>
    <row r="613" spans="1:5" ht="12.75">
      <c r="A613" s="6"/>
      <c r="B613" s="22"/>
      <c r="C613" s="20"/>
      <c r="D613" s="6"/>
      <c r="E613" s="28"/>
    </row>
    <row r="614" spans="1:60" ht="12.75">
      <c r="A614" s="46" t="s">
        <v>10</v>
      </c>
      <c r="B614" s="45" t="s">
        <v>187</v>
      </c>
      <c r="C614" s="44"/>
      <c r="D614" s="43" t="s">
        <v>153</v>
      </c>
      <c r="E614" s="47">
        <f>SUM(E619)</f>
        <v>8500</v>
      </c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</row>
    <row r="615" spans="1:60" ht="15">
      <c r="A615" s="18"/>
      <c r="B615" s="19"/>
      <c r="C615" s="34"/>
      <c r="D615" s="43" t="s">
        <v>154</v>
      </c>
      <c r="E615" s="3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</row>
    <row r="616" spans="1:60" ht="15">
      <c r="A616" s="18"/>
      <c r="B616" s="19"/>
      <c r="C616" s="34"/>
      <c r="D616" s="43" t="s">
        <v>229</v>
      </c>
      <c r="E616" s="3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</row>
    <row r="617" spans="1:60" ht="15">
      <c r="A617" s="48"/>
      <c r="B617" s="49"/>
      <c r="C617" s="57"/>
      <c r="D617" s="2"/>
      <c r="E617" s="58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</row>
    <row r="618" spans="1:5" s="6" customFormat="1" ht="15">
      <c r="A618" s="18"/>
      <c r="B618" s="19"/>
      <c r="C618" s="34"/>
      <c r="D618" s="43"/>
      <c r="E618" s="36"/>
    </row>
    <row r="619" spans="1:5" s="6" customFormat="1" ht="15">
      <c r="A619" s="18"/>
      <c r="B619" s="19"/>
      <c r="C619" s="44">
        <v>4130</v>
      </c>
      <c r="D619" s="43" t="s">
        <v>102</v>
      </c>
      <c r="E619" s="47">
        <v>8500</v>
      </c>
    </row>
    <row r="620" spans="1:5" s="6" customFormat="1" ht="15">
      <c r="A620" s="48"/>
      <c r="B620" s="49"/>
      <c r="C620" s="50"/>
      <c r="D620" s="51"/>
      <c r="E620" s="52"/>
    </row>
    <row r="621" spans="1:5" s="6" customFormat="1" ht="15">
      <c r="A621" s="18"/>
      <c r="B621" s="19"/>
      <c r="C621" s="44"/>
      <c r="D621" s="43"/>
      <c r="E621" s="47"/>
    </row>
    <row r="622" spans="1:5" s="6" customFormat="1" ht="12.75">
      <c r="A622" t="s">
        <v>10</v>
      </c>
      <c r="B622" s="13" t="s">
        <v>188</v>
      </c>
      <c r="C622" s="4"/>
      <c r="D622" t="s">
        <v>100</v>
      </c>
      <c r="E622" s="25">
        <f>SUM(E626)</f>
        <v>261000</v>
      </c>
    </row>
    <row r="623" spans="2:5" s="6" customFormat="1" ht="12.75">
      <c r="B623" s="60"/>
      <c r="C623" s="20"/>
      <c r="D623" s="6" t="s">
        <v>157</v>
      </c>
      <c r="E623" s="28"/>
    </row>
    <row r="624" spans="1:5" s="6" customFormat="1" ht="12.75">
      <c r="A624" s="2"/>
      <c r="B624" s="24"/>
      <c r="C624" s="32"/>
      <c r="D624" s="2"/>
      <c r="E624" s="26"/>
    </row>
    <row r="625" spans="1:5" s="6" customFormat="1" ht="12.75">
      <c r="A625"/>
      <c r="B625" s="13"/>
      <c r="C625" s="4"/>
      <c r="D625"/>
      <c r="E625" s="25"/>
    </row>
    <row r="626" spans="1:5" s="6" customFormat="1" ht="12.75">
      <c r="A626"/>
      <c r="B626" s="13"/>
      <c r="C626" s="4">
        <v>3110</v>
      </c>
      <c r="D626" t="s">
        <v>101</v>
      </c>
      <c r="E626" s="25">
        <v>261000</v>
      </c>
    </row>
    <row r="627" spans="1:5" s="6" customFormat="1" ht="12.75">
      <c r="A627"/>
      <c r="B627" s="13"/>
      <c r="C627" s="4"/>
      <c r="D627"/>
      <c r="E627" s="25"/>
    </row>
    <row r="628" spans="1:5" s="6" customFormat="1" ht="12.75">
      <c r="A628" s="2"/>
      <c r="B628" s="23"/>
      <c r="C628" s="32"/>
      <c r="D628" s="2"/>
      <c r="E628" s="26"/>
    </row>
    <row r="629" spans="1:5" s="6" customFormat="1" ht="12.75">
      <c r="A629"/>
      <c r="B629" s="13"/>
      <c r="C629" s="4"/>
      <c r="D629"/>
      <c r="E629" s="25"/>
    </row>
    <row r="630" spans="1:5" s="6" customFormat="1" ht="12.75">
      <c r="A630" t="s">
        <v>10</v>
      </c>
      <c r="B630" s="13" t="s">
        <v>192</v>
      </c>
      <c r="C630" s="4"/>
      <c r="D630" t="s">
        <v>103</v>
      </c>
      <c r="E630" s="25">
        <f>SUM(E633)</f>
        <v>260000</v>
      </c>
    </row>
    <row r="631" spans="1:5" s="6" customFormat="1" ht="12.75">
      <c r="A631" s="2"/>
      <c r="B631" s="23"/>
      <c r="C631" s="32"/>
      <c r="D631" s="2"/>
      <c r="E631" s="26"/>
    </row>
    <row r="632" spans="1:5" s="6" customFormat="1" ht="12.75">
      <c r="A632"/>
      <c r="B632" s="13"/>
      <c r="C632" s="4"/>
      <c r="D632"/>
      <c r="E632" s="25"/>
    </row>
    <row r="633" spans="1:5" s="6" customFormat="1" ht="12.75">
      <c r="A633"/>
      <c r="B633" s="13"/>
      <c r="C633" s="4">
        <v>3110</v>
      </c>
      <c r="D633" t="s">
        <v>101</v>
      </c>
      <c r="E633" s="25">
        <v>260000</v>
      </c>
    </row>
    <row r="634" spans="1:5" s="6" customFormat="1" ht="12.75">
      <c r="A634" s="2"/>
      <c r="B634" s="23"/>
      <c r="C634" s="32"/>
      <c r="D634" s="2"/>
      <c r="E634" s="26"/>
    </row>
    <row r="635" spans="2:5" s="6" customFormat="1" ht="12.75">
      <c r="B635" s="22"/>
      <c r="C635" s="20"/>
      <c r="E635" s="28"/>
    </row>
    <row r="636" spans="1:5" ht="12.75">
      <c r="A636" t="s">
        <v>22</v>
      </c>
      <c r="B636" s="13" t="s">
        <v>189</v>
      </c>
      <c r="D636" t="s">
        <v>104</v>
      </c>
      <c r="E636" s="25">
        <f>SUM(E639,E642,E644,E646,E648,E650,E653,E655,E657,E659,E661)</f>
        <v>111597</v>
      </c>
    </row>
    <row r="637" spans="1:5" ht="12.75">
      <c r="A637" s="2"/>
      <c r="B637" s="23"/>
      <c r="C637" s="32"/>
      <c r="D637" s="2"/>
      <c r="E637" s="26"/>
    </row>
    <row r="639" spans="3:5" ht="12.75">
      <c r="C639" s="4">
        <v>3020</v>
      </c>
      <c r="D639" t="s">
        <v>216</v>
      </c>
      <c r="E639" s="25">
        <v>720</v>
      </c>
    </row>
    <row r="640" ht="12.75">
      <c r="D640" t="s">
        <v>218</v>
      </c>
    </row>
    <row r="642" spans="3:5" ht="12.75">
      <c r="C642" s="4">
        <v>4010</v>
      </c>
      <c r="D642" t="s">
        <v>86</v>
      </c>
      <c r="E642" s="25">
        <v>78206</v>
      </c>
    </row>
    <row r="644" spans="3:5" ht="12.75">
      <c r="C644" s="4">
        <v>4040</v>
      </c>
      <c r="D644" t="s">
        <v>25</v>
      </c>
      <c r="E644" s="25">
        <v>5731</v>
      </c>
    </row>
    <row r="646" spans="3:5" ht="12.75">
      <c r="C646" s="4">
        <v>4110</v>
      </c>
      <c r="D646" t="s">
        <v>26</v>
      </c>
      <c r="E646" s="25">
        <v>14463</v>
      </c>
    </row>
    <row r="647" spans="1:5" ht="12.75">
      <c r="A647" s="20"/>
      <c r="B647" s="40"/>
      <c r="C647" s="20"/>
      <c r="D647" s="20"/>
      <c r="E647" s="69"/>
    </row>
    <row r="648" spans="3:5" ht="12.75">
      <c r="C648" s="4">
        <v>4120</v>
      </c>
      <c r="D648" t="s">
        <v>27</v>
      </c>
      <c r="E648" s="25">
        <v>2057</v>
      </c>
    </row>
    <row r="650" spans="3:5" ht="12.75">
      <c r="C650" s="4">
        <v>4140</v>
      </c>
      <c r="D650" t="s">
        <v>203</v>
      </c>
      <c r="E650" s="25">
        <v>1144</v>
      </c>
    </row>
    <row r="651" ht="12.75">
      <c r="D651" t="s">
        <v>204</v>
      </c>
    </row>
    <row r="653" spans="3:5" ht="12.75">
      <c r="C653" s="4">
        <v>4210</v>
      </c>
      <c r="D653" t="s">
        <v>17</v>
      </c>
      <c r="E653" s="25">
        <v>4000</v>
      </c>
    </row>
    <row r="655" spans="3:5" ht="12.75">
      <c r="C655" s="4">
        <v>4280</v>
      </c>
      <c r="D655" t="s">
        <v>155</v>
      </c>
      <c r="E655" s="25">
        <v>54</v>
      </c>
    </row>
    <row r="657" spans="3:5" ht="12.75">
      <c r="C657" s="4">
        <v>4300</v>
      </c>
      <c r="D657" t="s">
        <v>11</v>
      </c>
      <c r="E657" s="25">
        <v>1000</v>
      </c>
    </row>
    <row r="659" spans="3:5" ht="12.75">
      <c r="C659" s="4">
        <v>4410</v>
      </c>
      <c r="D659" t="s">
        <v>29</v>
      </c>
      <c r="E659" s="25">
        <v>2000</v>
      </c>
    </row>
    <row r="661" spans="1:5" ht="12.75">
      <c r="A661" s="6"/>
      <c r="B661" s="22"/>
      <c r="C661" s="20">
        <v>4440</v>
      </c>
      <c r="D661" s="6" t="s">
        <v>105</v>
      </c>
      <c r="E661" s="28">
        <v>2222</v>
      </c>
    </row>
    <row r="662" spans="1:5" ht="12.75">
      <c r="A662" s="2"/>
      <c r="B662" s="23"/>
      <c r="C662" s="32"/>
      <c r="D662" s="2" t="s">
        <v>32</v>
      </c>
      <c r="E662" s="26"/>
    </row>
    <row r="663" spans="1:5" ht="12.75">
      <c r="A663" s="6"/>
      <c r="B663" s="22"/>
      <c r="C663" s="20"/>
      <c r="D663" s="6"/>
      <c r="E663" s="28"/>
    </row>
    <row r="664" spans="1:5" ht="12.75">
      <c r="A664" s="6"/>
      <c r="B664" s="22"/>
      <c r="C664" s="20"/>
      <c r="D664" s="6"/>
      <c r="E664" s="28"/>
    </row>
    <row r="665" spans="1:5" ht="12.75">
      <c r="A665" s="6"/>
      <c r="B665" s="22"/>
      <c r="C665" s="20"/>
      <c r="D665" s="20" t="s">
        <v>122</v>
      </c>
      <c r="E665" s="28"/>
    </row>
    <row r="666" spans="1:5" ht="12.75">
      <c r="A666" s="6"/>
      <c r="B666" s="22"/>
      <c r="C666" s="20"/>
      <c r="D666" s="20"/>
      <c r="E666" s="28"/>
    </row>
    <row r="667" spans="1:5" ht="12.75">
      <c r="A667" s="6"/>
      <c r="B667" s="22"/>
      <c r="C667" s="20"/>
      <c r="D667" s="20"/>
      <c r="E667" s="28"/>
    </row>
    <row r="668" spans="1:5" ht="12.75">
      <c r="A668" s="6"/>
      <c r="B668" s="22"/>
      <c r="C668" s="20"/>
      <c r="D668" s="20"/>
      <c r="E668" s="28"/>
    </row>
    <row r="669" spans="1:5" ht="12.75">
      <c r="A669" s="6"/>
      <c r="B669" s="22"/>
      <c r="C669" s="20"/>
      <c r="D669" s="20"/>
      <c r="E669" s="28"/>
    </row>
    <row r="670" spans="1:5" ht="12.75">
      <c r="A670" s="16">
        <v>1</v>
      </c>
      <c r="B670" s="15" t="s">
        <v>20</v>
      </c>
      <c r="C670" s="16">
        <v>3</v>
      </c>
      <c r="D670" s="16">
        <v>4</v>
      </c>
      <c r="E670" s="79">
        <v>5</v>
      </c>
    </row>
    <row r="671" spans="1:5" ht="12.75">
      <c r="A671" s="6"/>
      <c r="B671" s="22"/>
      <c r="C671" s="20"/>
      <c r="D671" s="6"/>
      <c r="E671" s="28"/>
    </row>
    <row r="672" spans="1:5" ht="12.75">
      <c r="A672" t="s">
        <v>10</v>
      </c>
      <c r="B672" s="13" t="s">
        <v>193</v>
      </c>
      <c r="D672" t="s">
        <v>106</v>
      </c>
      <c r="E672" s="25">
        <f>SUM(E676,E679,E681,E683,E685,E687,E690,E692)</f>
        <v>61173</v>
      </c>
    </row>
    <row r="673" spans="1:5" ht="12.75">
      <c r="A673" s="6"/>
      <c r="B673" s="22"/>
      <c r="C673" s="20"/>
      <c r="D673" s="6" t="s">
        <v>107</v>
      </c>
      <c r="E673" s="28"/>
    </row>
    <row r="674" spans="1:5" ht="12.75">
      <c r="A674" s="2"/>
      <c r="B674" s="23"/>
      <c r="C674" s="32"/>
      <c r="D674" s="2"/>
      <c r="E674" s="26"/>
    </row>
    <row r="676" spans="3:5" ht="12.75">
      <c r="C676" s="4">
        <v>3020</v>
      </c>
      <c r="D676" t="s">
        <v>216</v>
      </c>
      <c r="E676" s="25">
        <v>2500</v>
      </c>
    </row>
    <row r="677" ht="12.75">
      <c r="D677" t="s">
        <v>218</v>
      </c>
    </row>
    <row r="679" spans="3:5" ht="12.75">
      <c r="C679" s="4">
        <v>4010</v>
      </c>
      <c r="D679" t="s">
        <v>24</v>
      </c>
      <c r="E679" s="25">
        <v>40752</v>
      </c>
    </row>
    <row r="681" spans="3:5" ht="12.75">
      <c r="C681" s="4">
        <v>4040</v>
      </c>
      <c r="D681" t="s">
        <v>25</v>
      </c>
      <c r="E681" s="25">
        <v>3539</v>
      </c>
    </row>
    <row r="683" spans="3:5" ht="12.75">
      <c r="C683" s="4">
        <v>4110</v>
      </c>
      <c r="D683" t="s">
        <v>26</v>
      </c>
      <c r="E683" s="25">
        <v>7632</v>
      </c>
    </row>
    <row r="685" spans="3:5" ht="12.75">
      <c r="C685" s="4">
        <v>4120</v>
      </c>
      <c r="D685" t="s">
        <v>27</v>
      </c>
      <c r="E685" s="25">
        <v>1086</v>
      </c>
    </row>
    <row r="687" spans="3:5" ht="12.75">
      <c r="C687" s="4">
        <v>4140</v>
      </c>
      <c r="D687" t="s">
        <v>203</v>
      </c>
      <c r="E687" s="25">
        <v>2657</v>
      </c>
    </row>
    <row r="688" ht="12.75">
      <c r="D688" t="s">
        <v>204</v>
      </c>
    </row>
    <row r="690" spans="3:5" ht="12.75">
      <c r="C690" s="4">
        <v>4280</v>
      </c>
      <c r="D690" t="s">
        <v>155</v>
      </c>
      <c r="E690" s="25">
        <v>200</v>
      </c>
    </row>
    <row r="692" spans="3:5" ht="12.75">
      <c r="C692" s="4">
        <v>4440</v>
      </c>
      <c r="D692" t="s">
        <v>37</v>
      </c>
      <c r="E692" s="25">
        <v>2807</v>
      </c>
    </row>
    <row r="693" spans="1:5" ht="12.75">
      <c r="A693" s="2"/>
      <c r="B693" s="23"/>
      <c r="C693" s="32"/>
      <c r="D693" s="2" t="s">
        <v>32</v>
      </c>
      <c r="E693" s="26"/>
    </row>
    <row r="694" spans="1:5" ht="12.75">
      <c r="A694" s="6"/>
      <c r="B694" s="22"/>
      <c r="C694" s="20"/>
      <c r="D694" s="6"/>
      <c r="E694" s="28"/>
    </row>
    <row r="695" spans="1:5" ht="12.75">
      <c r="A695" s="6" t="s">
        <v>22</v>
      </c>
      <c r="B695" s="22" t="s">
        <v>275</v>
      </c>
      <c r="C695" s="20"/>
      <c r="D695" s="90" t="s">
        <v>296</v>
      </c>
      <c r="E695" s="28">
        <f>SUM(E698:E704)</f>
        <v>30000</v>
      </c>
    </row>
    <row r="696" spans="1:5" ht="12.75">
      <c r="A696" s="102"/>
      <c r="B696" s="103"/>
      <c r="C696" s="104"/>
      <c r="D696" s="102"/>
      <c r="E696" s="105"/>
    </row>
    <row r="697" spans="1:5" ht="12.75">
      <c r="A697" s="6"/>
      <c r="B697" s="22"/>
      <c r="C697" s="20"/>
      <c r="D697" s="6"/>
      <c r="E697" s="28"/>
    </row>
    <row r="698" spans="3:5" ht="12.75">
      <c r="C698" s="4">
        <v>4170</v>
      </c>
      <c r="D698" t="s">
        <v>219</v>
      </c>
      <c r="E698" s="25">
        <v>480</v>
      </c>
    </row>
    <row r="699" spans="1:5" ht="12.75">
      <c r="A699" s="6"/>
      <c r="B699" s="22"/>
      <c r="C699" s="20"/>
      <c r="D699" s="6"/>
      <c r="E699" s="28"/>
    </row>
    <row r="700" spans="1:5" ht="12.75">
      <c r="A700" s="6"/>
      <c r="B700" s="22"/>
      <c r="C700" s="20">
        <v>4210</v>
      </c>
      <c r="D700" s="6" t="s">
        <v>17</v>
      </c>
      <c r="E700" s="28">
        <v>5000</v>
      </c>
    </row>
    <row r="701" spans="1:5" ht="12.75">
      <c r="A701" s="6"/>
      <c r="B701" s="22"/>
      <c r="C701" s="20"/>
      <c r="D701" s="6"/>
      <c r="E701" s="28"/>
    </row>
    <row r="702" spans="1:5" ht="12.75">
      <c r="A702" s="6"/>
      <c r="B702" s="22"/>
      <c r="C702" s="20">
        <v>4270</v>
      </c>
      <c r="D702" s="6" t="s">
        <v>18</v>
      </c>
      <c r="E702" s="28">
        <v>20000</v>
      </c>
    </row>
    <row r="703" spans="1:5" ht="12.75">
      <c r="A703" s="6"/>
      <c r="B703" s="22"/>
      <c r="C703" s="20"/>
      <c r="D703" s="6"/>
      <c r="E703" s="28"/>
    </row>
    <row r="704" spans="1:5" ht="12.75">
      <c r="A704" s="6"/>
      <c r="B704" s="22"/>
      <c r="C704" s="20">
        <v>4300</v>
      </c>
      <c r="D704" s="6" t="s">
        <v>11</v>
      </c>
      <c r="E704" s="28">
        <v>4520</v>
      </c>
    </row>
    <row r="705" spans="1:5" ht="12.75">
      <c r="A705" s="106"/>
      <c r="B705" s="107"/>
      <c r="C705" s="108"/>
      <c r="D705" s="106"/>
      <c r="E705" s="109"/>
    </row>
    <row r="706" spans="1:5" ht="12.75">
      <c r="A706" s="6"/>
      <c r="B706" s="22"/>
      <c r="C706" s="20"/>
      <c r="D706" s="6"/>
      <c r="E706" s="28"/>
    </row>
    <row r="707" spans="1:5" ht="12.75">
      <c r="A707" s="6" t="s">
        <v>22</v>
      </c>
      <c r="B707" s="22" t="s">
        <v>270</v>
      </c>
      <c r="C707" s="20"/>
      <c r="D707" s="6" t="s">
        <v>12</v>
      </c>
      <c r="E707" s="28">
        <f>SUM(E710)</f>
        <v>90000</v>
      </c>
    </row>
    <row r="708" spans="1:5" ht="12.75">
      <c r="A708" s="2"/>
      <c r="B708" s="23"/>
      <c r="C708" s="32"/>
      <c r="D708" s="2"/>
      <c r="E708" s="26"/>
    </row>
    <row r="709" spans="1:5" ht="12.75">
      <c r="A709" s="6"/>
      <c r="B709" s="22"/>
      <c r="C709" s="20"/>
      <c r="D709" s="6"/>
      <c r="E709" s="28"/>
    </row>
    <row r="710" spans="1:5" ht="12.75">
      <c r="A710" s="6"/>
      <c r="B710" s="22"/>
      <c r="C710" s="20">
        <v>3110</v>
      </c>
      <c r="D710" s="6" t="s">
        <v>101</v>
      </c>
      <c r="E710" s="28">
        <v>90000</v>
      </c>
    </row>
    <row r="711" spans="1:5" ht="12.75">
      <c r="A711" s="6"/>
      <c r="B711" s="22"/>
      <c r="C711" s="20"/>
      <c r="D711" s="6" t="s">
        <v>271</v>
      </c>
      <c r="E711" s="28"/>
    </row>
    <row r="712" spans="1:5" ht="12.75">
      <c r="A712" s="6"/>
      <c r="B712" s="22"/>
      <c r="C712" s="20"/>
      <c r="D712" s="90" t="s">
        <v>272</v>
      </c>
      <c r="E712" s="28"/>
    </row>
    <row r="713" spans="1:5" ht="12.75">
      <c r="A713" s="2"/>
      <c r="B713" s="23"/>
      <c r="C713" s="32"/>
      <c r="D713" s="92"/>
      <c r="E713" s="26"/>
    </row>
    <row r="714" spans="1:5" ht="12.75">
      <c r="A714" s="6"/>
      <c r="B714" s="22"/>
      <c r="C714" s="20"/>
      <c r="D714" s="90"/>
      <c r="E714" s="28"/>
    </row>
    <row r="715" spans="1:5" ht="12.75">
      <c r="A715" s="6"/>
      <c r="B715" s="22"/>
      <c r="C715" s="20"/>
      <c r="D715" s="90"/>
      <c r="E715" s="28"/>
    </row>
    <row r="716" spans="1:5" ht="12.75">
      <c r="A716" s="6"/>
      <c r="B716" s="22"/>
      <c r="C716" s="20"/>
      <c r="D716" s="90"/>
      <c r="E716" s="28"/>
    </row>
    <row r="717" spans="1:5" ht="12.75">
      <c r="A717" s="6"/>
      <c r="B717" s="22"/>
      <c r="C717" s="20"/>
      <c r="D717" s="90"/>
      <c r="E717" s="28"/>
    </row>
    <row r="718" spans="1:5" ht="12.75">
      <c r="A718" s="6"/>
      <c r="B718" s="22"/>
      <c r="C718" s="20"/>
      <c r="D718" s="90"/>
      <c r="E718" s="28"/>
    </row>
    <row r="719" spans="1:5" ht="12.75">
      <c r="A719" s="6"/>
      <c r="B719" s="22"/>
      <c r="C719" s="20"/>
      <c r="D719" s="90"/>
      <c r="E719" s="28"/>
    </row>
    <row r="720" spans="1:5" ht="12.75">
      <c r="A720" s="6"/>
      <c r="B720" s="22"/>
      <c r="C720" s="20"/>
      <c r="D720" s="90"/>
      <c r="E720" s="28"/>
    </row>
    <row r="721" ht="12.75">
      <c r="D721" s="4" t="s">
        <v>177</v>
      </c>
    </row>
    <row r="723" spans="1:5" ht="13.5" thickBot="1">
      <c r="A723" s="70">
        <v>1</v>
      </c>
      <c r="B723" s="71" t="s">
        <v>20</v>
      </c>
      <c r="C723" s="70">
        <v>3</v>
      </c>
      <c r="D723" s="70">
        <v>4</v>
      </c>
      <c r="E723" s="71">
        <v>5</v>
      </c>
    </row>
    <row r="724" spans="1:5" ht="13.5" thickTop="1">
      <c r="A724" s="6"/>
      <c r="B724" s="22"/>
      <c r="C724" s="20"/>
      <c r="D724" s="6"/>
      <c r="E724" s="28"/>
    </row>
    <row r="725" spans="1:5" ht="15">
      <c r="A725" s="18" t="s">
        <v>108</v>
      </c>
      <c r="B725" s="19" t="s">
        <v>109</v>
      </c>
      <c r="C725" s="34"/>
      <c r="D725" s="18"/>
      <c r="E725" s="36">
        <f>SUM(E728)</f>
        <v>137104</v>
      </c>
    </row>
    <row r="726" spans="1:5" ht="15.75" thickBot="1">
      <c r="A726" s="9"/>
      <c r="B726" s="12"/>
      <c r="C726" s="31"/>
      <c r="D726" s="9"/>
      <c r="E726" s="29"/>
    </row>
    <row r="727" ht="13.5" thickTop="1"/>
    <row r="728" spans="1:5" ht="12.75">
      <c r="A728" t="s">
        <v>10</v>
      </c>
      <c r="B728" s="13" t="s">
        <v>110</v>
      </c>
      <c r="D728" t="s">
        <v>111</v>
      </c>
      <c r="E728" s="25">
        <f>SUM(E730,E734,E736,E738,E740,E742,E744,E747,E749,E751)</f>
        <v>137104</v>
      </c>
    </row>
    <row r="729" spans="1:5" ht="12.75">
      <c r="A729" s="2"/>
      <c r="B729" s="24"/>
      <c r="C729" s="32"/>
      <c r="D729" s="2"/>
      <c r="E729" s="26"/>
    </row>
    <row r="730" spans="1:5" ht="12.75">
      <c r="A730" s="6"/>
      <c r="B730" s="60"/>
      <c r="C730" s="20">
        <v>3020</v>
      </c>
      <c r="D730" s="6" t="s">
        <v>216</v>
      </c>
      <c r="E730" s="28">
        <v>1734</v>
      </c>
    </row>
    <row r="731" spans="1:5" ht="12.75">
      <c r="A731" s="6"/>
      <c r="B731" s="60"/>
      <c r="C731" s="20"/>
      <c r="D731" s="6" t="s">
        <v>178</v>
      </c>
      <c r="E731" s="28"/>
    </row>
    <row r="732" spans="1:5" ht="12.75">
      <c r="A732" s="6"/>
      <c r="B732" s="60"/>
      <c r="C732" s="20"/>
      <c r="D732" s="6" t="s">
        <v>249</v>
      </c>
      <c r="E732" s="28"/>
    </row>
    <row r="733" spans="1:5" ht="12.75">
      <c r="A733" s="6"/>
      <c r="B733" s="60"/>
      <c r="C733" s="20"/>
      <c r="D733" s="6"/>
      <c r="E733" s="28"/>
    </row>
    <row r="734" spans="3:5" ht="12.75">
      <c r="C734" s="4">
        <v>4010</v>
      </c>
      <c r="D734" t="s">
        <v>24</v>
      </c>
      <c r="E734" s="25">
        <v>98205</v>
      </c>
    </row>
    <row r="736" spans="3:5" ht="12.75">
      <c r="C736" s="4">
        <v>4040</v>
      </c>
      <c r="D736" t="s">
        <v>25</v>
      </c>
      <c r="E736" s="25">
        <v>6557</v>
      </c>
    </row>
    <row r="738" spans="3:5" ht="12.75">
      <c r="C738" s="4">
        <v>4110</v>
      </c>
      <c r="D738" t="s">
        <v>26</v>
      </c>
      <c r="E738" s="25">
        <v>16510</v>
      </c>
    </row>
    <row r="740" spans="3:5" ht="12.75">
      <c r="C740" s="4">
        <v>4120</v>
      </c>
      <c r="D740" t="s">
        <v>27</v>
      </c>
      <c r="E740" s="25">
        <v>2248</v>
      </c>
    </row>
    <row r="742" spans="3:5" ht="12.75">
      <c r="C742" s="4">
        <v>4210</v>
      </c>
      <c r="D742" t="s">
        <v>17</v>
      </c>
      <c r="E742" s="25">
        <v>4650</v>
      </c>
    </row>
    <row r="744" spans="3:5" ht="12.75">
      <c r="C744" s="4">
        <v>4240</v>
      </c>
      <c r="D744" t="s">
        <v>88</v>
      </c>
      <c r="E744" s="25">
        <v>500</v>
      </c>
    </row>
    <row r="745" ht="12.75">
      <c r="D745" t="s">
        <v>89</v>
      </c>
    </row>
    <row r="747" spans="3:5" ht="12.75">
      <c r="C747" s="4">
        <v>4270</v>
      </c>
      <c r="D747" t="s">
        <v>18</v>
      </c>
      <c r="E747" s="25">
        <v>1000</v>
      </c>
    </row>
    <row r="749" spans="3:5" ht="12.75">
      <c r="C749" s="4">
        <v>4300</v>
      </c>
      <c r="D749" t="s">
        <v>11</v>
      </c>
      <c r="E749" s="25">
        <v>1500</v>
      </c>
    </row>
    <row r="751" spans="3:5" ht="12.75">
      <c r="C751" s="4">
        <v>4440</v>
      </c>
      <c r="D751" t="s">
        <v>31</v>
      </c>
      <c r="E751" s="25">
        <v>4200</v>
      </c>
    </row>
    <row r="752" spans="1:5" ht="12.75">
      <c r="A752" s="6"/>
      <c r="B752" s="22"/>
      <c r="C752" s="20"/>
      <c r="D752" s="6" t="s">
        <v>32</v>
      </c>
      <c r="E752" s="28"/>
    </row>
    <row r="753" spans="1:5" ht="13.5" thickBot="1">
      <c r="A753" s="5"/>
      <c r="B753" s="21"/>
      <c r="C753" s="30"/>
      <c r="D753" s="5"/>
      <c r="E753" s="27"/>
    </row>
    <row r="754" spans="1:5" ht="13.5" thickTop="1">
      <c r="A754" s="6"/>
      <c r="B754" s="22"/>
      <c r="C754" s="20"/>
      <c r="D754" s="6"/>
      <c r="E754" s="28"/>
    </row>
    <row r="755" spans="1:5" ht="15">
      <c r="A755" s="18" t="s">
        <v>118</v>
      </c>
      <c r="B755" s="19" t="s">
        <v>119</v>
      </c>
      <c r="C755" s="34"/>
      <c r="D755" s="18"/>
      <c r="E755" s="36">
        <f>SUM(E758,E797,E802,E807)</f>
        <v>1333897</v>
      </c>
    </row>
    <row r="756" spans="1:5" ht="15.75" thickBot="1">
      <c r="A756" s="9"/>
      <c r="B756" s="12"/>
      <c r="C756" s="31"/>
      <c r="D756" s="9"/>
      <c r="E756" s="29"/>
    </row>
    <row r="757" ht="13.5" thickTop="1"/>
    <row r="758" spans="1:5" ht="12.75">
      <c r="A758" t="s">
        <v>10</v>
      </c>
      <c r="B758" s="13" t="s">
        <v>120</v>
      </c>
      <c r="D758" t="s">
        <v>121</v>
      </c>
      <c r="E758" s="25">
        <f>SUM(E761,E764,E766,E768,E770,E772,E779,E781,E783,E785,E787,E789,E791,E794)</f>
        <v>164657</v>
      </c>
    </row>
    <row r="759" spans="1:5" ht="12.75">
      <c r="A759" s="2"/>
      <c r="B759" s="23"/>
      <c r="C759" s="32"/>
      <c r="D759" s="2"/>
      <c r="E759" s="26"/>
    </row>
    <row r="761" spans="3:5" ht="12.75">
      <c r="C761" s="4">
        <v>3020</v>
      </c>
      <c r="D761" t="s">
        <v>216</v>
      </c>
      <c r="E761" s="25">
        <v>1500</v>
      </c>
    </row>
    <row r="762" ht="12.75">
      <c r="D762" t="s">
        <v>230</v>
      </c>
    </row>
    <row r="763" spans="1:5" ht="12.75">
      <c r="A763" s="20"/>
      <c r="B763" s="40"/>
      <c r="C763" s="20"/>
      <c r="D763" s="20"/>
      <c r="E763" s="41"/>
    </row>
    <row r="764" spans="3:5" ht="12.75">
      <c r="C764" s="4">
        <v>4010</v>
      </c>
      <c r="D764" t="s">
        <v>24</v>
      </c>
      <c r="E764" s="25">
        <v>40325</v>
      </c>
    </row>
    <row r="765" spans="1:5" ht="12.75">
      <c r="A765" s="20"/>
      <c r="B765" s="40"/>
      <c r="C765" s="20"/>
      <c r="D765" s="20"/>
      <c r="E765" s="41"/>
    </row>
    <row r="766" spans="3:5" ht="12.75">
      <c r="C766" s="4">
        <v>4040</v>
      </c>
      <c r="D766" t="s">
        <v>25</v>
      </c>
      <c r="E766" s="25">
        <v>3214</v>
      </c>
    </row>
    <row r="768" spans="3:5" ht="12.75">
      <c r="C768" s="4">
        <v>4110</v>
      </c>
      <c r="D768" t="s">
        <v>26</v>
      </c>
      <c r="E768" s="25">
        <v>7502</v>
      </c>
    </row>
    <row r="770" spans="3:5" ht="12.75">
      <c r="C770" s="4">
        <v>4120</v>
      </c>
      <c r="D770" t="s">
        <v>27</v>
      </c>
      <c r="E770" s="25">
        <v>1067</v>
      </c>
    </row>
    <row r="772" spans="3:5" ht="12.75">
      <c r="C772" s="4">
        <v>4140</v>
      </c>
      <c r="D772" t="s">
        <v>203</v>
      </c>
      <c r="E772" s="25">
        <v>678</v>
      </c>
    </row>
    <row r="773" ht="12.75">
      <c r="D773" t="s">
        <v>204</v>
      </c>
    </row>
    <row r="776" spans="1:5" ht="12.75">
      <c r="A776" s="6"/>
      <c r="B776" s="22"/>
      <c r="C776" s="20"/>
      <c r="D776" s="20" t="s">
        <v>134</v>
      </c>
      <c r="E776" s="28"/>
    </row>
    <row r="777" spans="1:5" ht="12.75">
      <c r="A777" s="16">
        <v>1</v>
      </c>
      <c r="B777" s="15" t="s">
        <v>20</v>
      </c>
      <c r="C777" s="16">
        <v>3</v>
      </c>
      <c r="D777" s="16">
        <v>4</v>
      </c>
      <c r="E777" s="68">
        <v>5</v>
      </c>
    </row>
    <row r="779" spans="3:5" ht="12.75">
      <c r="C779" s="4">
        <v>4210</v>
      </c>
      <c r="D779" t="s">
        <v>17</v>
      </c>
      <c r="E779" s="25">
        <v>10000</v>
      </c>
    </row>
    <row r="781" spans="3:5" ht="12.75">
      <c r="C781" s="4">
        <v>4260</v>
      </c>
      <c r="D781" t="s">
        <v>28</v>
      </c>
      <c r="E781" s="25">
        <v>80000</v>
      </c>
    </row>
    <row r="783" spans="3:5" ht="12.75">
      <c r="C783" s="4">
        <v>4270</v>
      </c>
      <c r="D783" t="s">
        <v>18</v>
      </c>
      <c r="E783" s="25">
        <v>5000</v>
      </c>
    </row>
    <row r="785" spans="3:5" ht="12.75">
      <c r="C785" s="4">
        <v>4300</v>
      </c>
      <c r="D785" t="s">
        <v>11</v>
      </c>
      <c r="E785" s="25">
        <v>7000</v>
      </c>
    </row>
    <row r="787" spans="3:5" ht="12.75">
      <c r="C787" s="4">
        <v>4410</v>
      </c>
      <c r="D787" t="s">
        <v>29</v>
      </c>
      <c r="E787" s="25">
        <v>500</v>
      </c>
    </row>
    <row r="789" spans="3:5" ht="12.75">
      <c r="C789" s="4">
        <v>4430</v>
      </c>
      <c r="D789" t="s">
        <v>30</v>
      </c>
      <c r="E789" s="25">
        <v>1000</v>
      </c>
    </row>
    <row r="791" spans="3:5" ht="12.75">
      <c r="C791" s="4">
        <v>4440</v>
      </c>
      <c r="D791" t="s">
        <v>31</v>
      </c>
      <c r="E791" s="25">
        <v>1871</v>
      </c>
    </row>
    <row r="792" ht="12.75">
      <c r="D792" t="s">
        <v>32</v>
      </c>
    </row>
    <row r="794" spans="3:5" ht="12.75">
      <c r="C794" s="4">
        <v>4510</v>
      </c>
      <c r="D794" t="s">
        <v>33</v>
      </c>
      <c r="E794" s="25">
        <v>5000</v>
      </c>
    </row>
    <row r="795" spans="1:5" ht="12.75">
      <c r="A795" s="2"/>
      <c r="B795" s="23"/>
      <c r="C795" s="32"/>
      <c r="D795" s="2"/>
      <c r="E795" s="26"/>
    </row>
    <row r="796" spans="1:5" ht="12.75">
      <c r="A796" s="6"/>
      <c r="B796" s="22"/>
      <c r="C796" s="20"/>
      <c r="D796" s="6"/>
      <c r="E796" s="28"/>
    </row>
    <row r="797" spans="1:5" ht="12.75">
      <c r="A797" s="6" t="s">
        <v>10</v>
      </c>
      <c r="B797" s="22" t="s">
        <v>123</v>
      </c>
      <c r="C797" s="20"/>
      <c r="D797" s="6" t="s">
        <v>136</v>
      </c>
      <c r="E797" s="28">
        <f>SUM(E800)</f>
        <v>3500</v>
      </c>
    </row>
    <row r="798" spans="1:5" ht="12.75">
      <c r="A798" s="2"/>
      <c r="B798" s="23"/>
      <c r="C798" s="32"/>
      <c r="D798" s="2"/>
      <c r="E798" s="26"/>
    </row>
    <row r="800" spans="1:5" ht="12.75">
      <c r="A800" s="2"/>
      <c r="B800" s="23"/>
      <c r="C800" s="32">
        <v>4300</v>
      </c>
      <c r="D800" s="2" t="s">
        <v>11</v>
      </c>
      <c r="E800" s="26">
        <v>3500</v>
      </c>
    </row>
    <row r="801" spans="1:5" ht="12.75">
      <c r="A801" s="6"/>
      <c r="B801" s="22"/>
      <c r="C801" s="20"/>
      <c r="D801" s="6"/>
      <c r="E801" s="28"/>
    </row>
    <row r="802" spans="1:5" ht="12.75">
      <c r="A802" t="s">
        <v>10</v>
      </c>
      <c r="B802" s="13" t="s">
        <v>124</v>
      </c>
      <c r="D802" t="s">
        <v>125</v>
      </c>
      <c r="E802" s="25">
        <f>SUM(E805)</f>
        <v>90000</v>
      </c>
    </row>
    <row r="803" spans="1:5" ht="12.75">
      <c r="A803" s="2"/>
      <c r="B803" s="23"/>
      <c r="C803" s="32"/>
      <c r="D803" s="2"/>
      <c r="E803" s="26"/>
    </row>
    <row r="805" spans="1:5" ht="12.75">
      <c r="A805" s="2"/>
      <c r="B805" s="23"/>
      <c r="C805" s="32">
        <v>4260</v>
      </c>
      <c r="D805" s="2" t="s">
        <v>28</v>
      </c>
      <c r="E805" s="26">
        <v>90000</v>
      </c>
    </row>
    <row r="806" spans="1:5" ht="12.75">
      <c r="A806" s="20"/>
      <c r="B806" s="40"/>
      <c r="C806" s="20"/>
      <c r="D806" s="20"/>
      <c r="E806" s="41"/>
    </row>
    <row r="807" spans="1:5" ht="12.75">
      <c r="A807" t="s">
        <v>10</v>
      </c>
      <c r="B807" s="13" t="s">
        <v>126</v>
      </c>
      <c r="D807" t="s">
        <v>12</v>
      </c>
      <c r="E807" s="25">
        <f>SUM(E810+E813+E815+E817+E819+E821+E824+E826+E834+E836+E838+E841+E843+E845+E848+E850+E852+E856)</f>
        <v>1075740</v>
      </c>
    </row>
    <row r="808" spans="1:5" ht="12.75">
      <c r="A808" s="2"/>
      <c r="B808" s="23"/>
      <c r="C808" s="32"/>
      <c r="D808" s="2"/>
      <c r="E808" s="26"/>
    </row>
    <row r="810" spans="3:5" ht="12.75">
      <c r="C810" s="4">
        <v>3020</v>
      </c>
      <c r="D810" t="s">
        <v>216</v>
      </c>
      <c r="E810" s="25">
        <v>3000</v>
      </c>
    </row>
    <row r="811" ht="12.75">
      <c r="D811" t="s">
        <v>218</v>
      </c>
    </row>
    <row r="813" spans="3:5" ht="12.75">
      <c r="C813" s="4">
        <v>4010</v>
      </c>
      <c r="D813" t="s">
        <v>24</v>
      </c>
      <c r="E813" s="25">
        <v>88200</v>
      </c>
    </row>
    <row r="815" spans="3:5" ht="12.75">
      <c r="C815" s="4">
        <v>4040</v>
      </c>
      <c r="D815" t="s">
        <v>25</v>
      </c>
      <c r="E815" s="25">
        <v>6721</v>
      </c>
    </row>
    <row r="817" spans="3:5" ht="12.75">
      <c r="C817" s="4">
        <v>4110</v>
      </c>
      <c r="D817" t="s">
        <v>26</v>
      </c>
      <c r="E817" s="25">
        <v>15906</v>
      </c>
    </row>
    <row r="819" spans="3:5" ht="12.75">
      <c r="C819" s="4">
        <v>4120</v>
      </c>
      <c r="D819" t="s">
        <v>27</v>
      </c>
      <c r="E819" s="25">
        <v>2262</v>
      </c>
    </row>
    <row r="821" spans="3:5" ht="12.75">
      <c r="C821" s="4">
        <v>4140</v>
      </c>
      <c r="D821" t="s">
        <v>203</v>
      </c>
      <c r="E821" s="25">
        <v>1451</v>
      </c>
    </row>
    <row r="822" ht="12.75">
      <c r="D822" t="s">
        <v>204</v>
      </c>
    </row>
    <row r="824" spans="3:5" ht="12.75">
      <c r="C824" s="4">
        <v>4210</v>
      </c>
      <c r="D824" t="s">
        <v>17</v>
      </c>
      <c r="E824" s="25">
        <v>35000</v>
      </c>
    </row>
    <row r="826" spans="3:5" ht="12.75">
      <c r="C826" s="4">
        <v>4260</v>
      </c>
      <c r="D826" t="s">
        <v>28</v>
      </c>
      <c r="E826" s="25">
        <v>180000</v>
      </c>
    </row>
    <row r="831" spans="1:5" ht="12.75">
      <c r="A831" s="6"/>
      <c r="B831" s="22"/>
      <c r="C831" s="20"/>
      <c r="D831" s="20" t="s">
        <v>137</v>
      </c>
      <c r="E831" s="28"/>
    </row>
    <row r="832" spans="1:5" ht="13.5" thickBot="1">
      <c r="A832" s="70">
        <v>1</v>
      </c>
      <c r="B832" s="71" t="s">
        <v>20</v>
      </c>
      <c r="C832" s="70">
        <v>3</v>
      </c>
      <c r="D832" s="70">
        <v>4</v>
      </c>
      <c r="E832" s="72">
        <v>5</v>
      </c>
    </row>
    <row r="833" ht="13.5" thickTop="1"/>
    <row r="834" spans="3:5" ht="12.75">
      <c r="C834" s="4">
        <v>4270</v>
      </c>
      <c r="D834" t="s">
        <v>18</v>
      </c>
      <c r="E834" s="25">
        <v>8000</v>
      </c>
    </row>
    <row r="836" spans="3:5" ht="12.75">
      <c r="C836" s="4">
        <v>4280</v>
      </c>
      <c r="D836" t="s">
        <v>155</v>
      </c>
      <c r="E836" s="25">
        <v>100</v>
      </c>
    </row>
    <row r="838" spans="3:5" ht="12.75">
      <c r="C838" s="4">
        <v>4300</v>
      </c>
      <c r="D838" t="s">
        <v>11</v>
      </c>
      <c r="E838" s="25">
        <v>12000</v>
      </c>
    </row>
    <row r="839" ht="12.75">
      <c r="D839" t="s">
        <v>194</v>
      </c>
    </row>
    <row r="840" spans="1:5" s="6" customFormat="1" ht="12.75">
      <c r="A840"/>
      <c r="B840" s="13"/>
      <c r="C840" s="4"/>
      <c r="D840"/>
      <c r="E840" s="25"/>
    </row>
    <row r="841" spans="1:5" s="6" customFormat="1" ht="12.75">
      <c r="A841"/>
      <c r="B841" s="13"/>
      <c r="C841" s="4">
        <v>4410</v>
      </c>
      <c r="D841" t="s">
        <v>29</v>
      </c>
      <c r="E841" s="25">
        <v>500</v>
      </c>
    </row>
    <row r="842" spans="1:9" s="6" customFormat="1" ht="12.75">
      <c r="A842"/>
      <c r="B842" s="13"/>
      <c r="C842" s="4"/>
      <c r="D842"/>
      <c r="E842" s="25"/>
      <c r="F842"/>
      <c r="G842"/>
      <c r="H842"/>
      <c r="I842"/>
    </row>
    <row r="843" spans="3:5" ht="12.75">
      <c r="C843" s="4">
        <v>4430</v>
      </c>
      <c r="D843" t="s">
        <v>30</v>
      </c>
      <c r="E843" s="25">
        <v>1200</v>
      </c>
    </row>
    <row r="845" spans="3:5" ht="12.75">
      <c r="C845" s="4">
        <v>4440</v>
      </c>
      <c r="D845" t="s">
        <v>37</v>
      </c>
      <c r="E845" s="25">
        <v>3976</v>
      </c>
    </row>
    <row r="846" ht="12.75">
      <c r="D846" t="s">
        <v>32</v>
      </c>
    </row>
    <row r="848" spans="3:5" ht="12.75">
      <c r="C848" s="4">
        <v>4510</v>
      </c>
      <c r="D848" t="s">
        <v>33</v>
      </c>
      <c r="E848" s="25">
        <v>10000</v>
      </c>
    </row>
    <row r="849" spans="1:5" ht="12.75">
      <c r="A849" s="6"/>
      <c r="B849" s="22"/>
      <c r="C849" s="20"/>
      <c r="D849" s="6"/>
      <c r="E849" s="28"/>
    </row>
    <row r="850" spans="1:5" ht="12.75">
      <c r="A850" s="6"/>
      <c r="B850" s="22"/>
      <c r="C850" s="20">
        <v>4610</v>
      </c>
      <c r="D850" s="6" t="s">
        <v>181</v>
      </c>
      <c r="E850" s="28">
        <v>2000</v>
      </c>
    </row>
    <row r="851" spans="1:5" ht="12.75">
      <c r="A851" s="6"/>
      <c r="B851" s="22"/>
      <c r="C851" s="20"/>
      <c r="D851" s="6"/>
      <c r="E851" s="28"/>
    </row>
    <row r="852" spans="1:5" ht="12.75">
      <c r="A852" s="6"/>
      <c r="B852" s="22"/>
      <c r="C852" s="20">
        <v>6050</v>
      </c>
      <c r="D852" s="6" t="s">
        <v>174</v>
      </c>
      <c r="E852" s="28">
        <v>1800</v>
      </c>
    </row>
    <row r="853" spans="1:5" ht="12.75">
      <c r="A853" s="6"/>
      <c r="B853" s="22"/>
      <c r="C853" s="20"/>
      <c r="D853" s="90" t="s">
        <v>278</v>
      </c>
      <c r="E853" s="28"/>
    </row>
    <row r="854" spans="1:5" ht="12.75">
      <c r="A854" s="6"/>
      <c r="B854" s="22"/>
      <c r="C854" s="20"/>
      <c r="D854" s="90" t="s">
        <v>279</v>
      </c>
      <c r="E854" s="28"/>
    </row>
    <row r="855" spans="1:5" ht="12.75">
      <c r="A855" s="6"/>
      <c r="B855" s="22"/>
      <c r="C855" s="20"/>
      <c r="D855" s="90"/>
      <c r="E855" s="28"/>
    </row>
    <row r="856" spans="1:5" ht="12.75">
      <c r="A856" s="6"/>
      <c r="B856" s="22"/>
      <c r="C856" s="20">
        <v>6059</v>
      </c>
      <c r="D856" s="6" t="s">
        <v>174</v>
      </c>
      <c r="E856" s="28">
        <v>703624</v>
      </c>
    </row>
    <row r="857" spans="1:5" ht="12.75">
      <c r="A857" s="6"/>
      <c r="B857" s="22"/>
      <c r="C857" s="20"/>
      <c r="D857" s="6" t="s">
        <v>287</v>
      </c>
      <c r="E857" s="28"/>
    </row>
    <row r="858" spans="1:5" ht="12.75">
      <c r="A858" s="6"/>
      <c r="B858" s="22"/>
      <c r="C858" s="20"/>
      <c r="D858" s="90" t="s">
        <v>276</v>
      </c>
      <c r="E858" s="28"/>
    </row>
    <row r="859" spans="1:5" ht="12.75">
      <c r="A859" s="6"/>
      <c r="B859" s="22"/>
      <c r="C859" s="20"/>
      <c r="D859" s="90" t="s">
        <v>277</v>
      </c>
      <c r="E859" s="28"/>
    </row>
    <row r="860" spans="1:5" ht="13.5" thickBot="1">
      <c r="A860" s="5"/>
      <c r="B860" s="21"/>
      <c r="C860" s="30"/>
      <c r="D860" s="101"/>
      <c r="E860" s="27"/>
    </row>
    <row r="861" spans="1:5" ht="13.5" thickTop="1">
      <c r="A861" s="6"/>
      <c r="B861" s="22"/>
      <c r="C861" s="20"/>
      <c r="D861" s="6"/>
      <c r="E861" s="28"/>
    </row>
    <row r="862" spans="1:5" ht="15.75" thickBot="1">
      <c r="A862" s="9" t="s">
        <v>127</v>
      </c>
      <c r="B862" s="12" t="s">
        <v>128</v>
      </c>
      <c r="C862" s="31"/>
      <c r="D862" s="9"/>
      <c r="E862" s="29">
        <f>SUM(E864+E899+E928)</f>
        <v>180325</v>
      </c>
    </row>
    <row r="863" ht="13.5" thickTop="1"/>
    <row r="864" spans="1:5" ht="12.75">
      <c r="A864" s="6" t="s">
        <v>10</v>
      </c>
      <c r="B864" s="22" t="s">
        <v>129</v>
      </c>
      <c r="C864" s="20"/>
      <c r="D864" s="6" t="s">
        <v>130</v>
      </c>
      <c r="E864" s="28">
        <f>SUM(E867,E869,E871,E873,E875,E878,E880,E882,E884,E890,E893,E895)</f>
        <v>114873</v>
      </c>
    </row>
    <row r="865" spans="1:5" ht="12.75">
      <c r="A865" s="2"/>
      <c r="B865" s="23"/>
      <c r="C865" s="32"/>
      <c r="D865" s="2"/>
      <c r="E865" s="26"/>
    </row>
    <row r="866" spans="1:5" ht="12.75">
      <c r="A866" s="6"/>
      <c r="B866" s="22"/>
      <c r="C866" s="20"/>
      <c r="D866" s="6"/>
      <c r="E866" s="28"/>
    </row>
    <row r="867" spans="1:5" ht="12.75">
      <c r="A867" s="6"/>
      <c r="B867" s="22"/>
      <c r="C867" s="20">
        <v>4010</v>
      </c>
      <c r="D867" s="6" t="s">
        <v>24</v>
      </c>
      <c r="E867" s="28">
        <v>17603</v>
      </c>
    </row>
    <row r="869" spans="3:5" ht="12.75">
      <c r="C869" s="4">
        <v>4040</v>
      </c>
      <c r="D869" t="s">
        <v>25</v>
      </c>
      <c r="E869" s="25">
        <v>1146</v>
      </c>
    </row>
    <row r="871" spans="3:5" ht="12.75">
      <c r="C871" s="4">
        <v>4110</v>
      </c>
      <c r="D871" t="s">
        <v>26</v>
      </c>
      <c r="E871" s="25">
        <v>3230</v>
      </c>
    </row>
    <row r="873" spans="3:5" ht="12.75">
      <c r="C873" s="4">
        <v>4120</v>
      </c>
      <c r="D873" t="s">
        <v>27</v>
      </c>
      <c r="E873" s="25">
        <v>460</v>
      </c>
    </row>
    <row r="875" spans="1:5" ht="12.75">
      <c r="A875" s="20"/>
      <c r="B875" s="40"/>
      <c r="C875" s="20">
        <v>4140</v>
      </c>
      <c r="D875" s="60" t="s">
        <v>203</v>
      </c>
      <c r="E875" s="41">
        <v>315</v>
      </c>
    </row>
    <row r="876" spans="1:5" ht="12.75">
      <c r="A876" s="20"/>
      <c r="B876" s="40"/>
      <c r="C876" s="20"/>
      <c r="D876" s="60" t="s">
        <v>204</v>
      </c>
      <c r="E876" s="69"/>
    </row>
    <row r="878" spans="3:5" ht="12.75">
      <c r="C878" s="4">
        <v>4210</v>
      </c>
      <c r="D878" t="s">
        <v>17</v>
      </c>
      <c r="E878" s="25">
        <v>42000</v>
      </c>
    </row>
    <row r="880" spans="3:5" ht="12.75">
      <c r="C880" s="4">
        <v>4260</v>
      </c>
      <c r="D880" t="s">
        <v>28</v>
      </c>
      <c r="E880" s="25">
        <v>2500</v>
      </c>
    </row>
    <row r="882" spans="3:5" ht="12.75">
      <c r="C882" s="4">
        <v>4300</v>
      </c>
      <c r="D882" t="s">
        <v>11</v>
      </c>
      <c r="E882" s="25">
        <v>15000</v>
      </c>
    </row>
    <row r="884" spans="3:5" ht="12.75">
      <c r="C884" s="4">
        <v>4410</v>
      </c>
      <c r="D884" t="s">
        <v>156</v>
      </c>
      <c r="E884" s="25">
        <v>1700</v>
      </c>
    </row>
    <row r="885" ht="12.75">
      <c r="D885" t="s">
        <v>231</v>
      </c>
    </row>
    <row r="887" ht="12.75">
      <c r="D887" s="4" t="s">
        <v>144</v>
      </c>
    </row>
    <row r="888" ht="12.75">
      <c r="D888" s="4"/>
    </row>
    <row r="889" spans="1:5" ht="12.75">
      <c r="A889" s="16">
        <v>1</v>
      </c>
      <c r="B889" s="15" t="s">
        <v>20</v>
      </c>
      <c r="C889" s="16">
        <v>3</v>
      </c>
      <c r="D889" s="16">
        <v>4</v>
      </c>
      <c r="E889" s="68">
        <v>5</v>
      </c>
    </row>
    <row r="890" spans="1:5" ht="12.75">
      <c r="A890" s="20"/>
      <c r="B890" s="40"/>
      <c r="C890" s="4">
        <v>4440</v>
      </c>
      <c r="D890" t="s">
        <v>31</v>
      </c>
      <c r="E890" s="25">
        <v>819</v>
      </c>
    </row>
    <row r="891" spans="1:5" ht="12.75">
      <c r="A891" s="20"/>
      <c r="B891" s="40"/>
      <c r="D891" t="s">
        <v>32</v>
      </c>
      <c r="E891" s="69"/>
    </row>
    <row r="892" spans="1:5" ht="12.75">
      <c r="A892" s="20"/>
      <c r="B892" s="40"/>
      <c r="E892" s="69"/>
    </row>
    <row r="893" spans="3:5" ht="12.75">
      <c r="C893" s="4">
        <v>4510</v>
      </c>
      <c r="D893" t="s">
        <v>33</v>
      </c>
      <c r="E893" s="25">
        <v>100</v>
      </c>
    </row>
    <row r="895" spans="3:5" ht="12.75">
      <c r="C895" s="4">
        <v>6060</v>
      </c>
      <c r="D895" t="s">
        <v>56</v>
      </c>
      <c r="E895" s="25">
        <v>30000</v>
      </c>
    </row>
    <row r="896" ht="12.75">
      <c r="D896" t="s">
        <v>288</v>
      </c>
    </row>
    <row r="897" spans="1:5" ht="12.75">
      <c r="A897" s="2"/>
      <c r="B897" s="2"/>
      <c r="C897" s="2"/>
      <c r="D897" s="2" t="s">
        <v>293</v>
      </c>
      <c r="E897" s="2"/>
    </row>
    <row r="898" spans="1:5" ht="12.75">
      <c r="A898" s="20"/>
      <c r="B898" s="40"/>
      <c r="C898" s="20"/>
      <c r="D898" s="20"/>
      <c r="E898" s="41"/>
    </row>
    <row r="899" spans="1:5" ht="12.75">
      <c r="A899" t="s">
        <v>10</v>
      </c>
      <c r="B899" s="13" t="s">
        <v>145</v>
      </c>
      <c r="D899" t="s">
        <v>131</v>
      </c>
      <c r="E899" s="25">
        <f>SUM(E901,E903,E905,E907,E909,E912,E914,E916,E919,E921,E923,E925)</f>
        <v>45452</v>
      </c>
    </row>
    <row r="900" spans="1:5" ht="12.75">
      <c r="A900" s="2"/>
      <c r="B900" s="23"/>
      <c r="C900" s="32"/>
      <c r="D900" s="2"/>
      <c r="E900" s="26"/>
    </row>
    <row r="901" spans="3:5" ht="12.75">
      <c r="C901" s="4">
        <v>4010</v>
      </c>
      <c r="D901" t="s">
        <v>24</v>
      </c>
      <c r="E901" s="25">
        <v>24352</v>
      </c>
    </row>
    <row r="902" spans="1:18" s="6" customFormat="1" ht="12.75">
      <c r="A902"/>
      <c r="B902" s="13"/>
      <c r="C902" s="4"/>
      <c r="D902"/>
      <c r="E902" s="25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s="6" customFormat="1" ht="12.75">
      <c r="A903"/>
      <c r="B903" s="13"/>
      <c r="C903" s="4">
        <v>4040</v>
      </c>
      <c r="D903" t="s">
        <v>25</v>
      </c>
      <c r="E903" s="25">
        <v>1438</v>
      </c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5" s="6" customFormat="1" ht="12.75">
      <c r="A904"/>
      <c r="B904" s="13"/>
      <c r="C904" s="4"/>
      <c r="D904"/>
      <c r="E904" s="25"/>
    </row>
    <row r="905" spans="1:5" s="6" customFormat="1" ht="12.75">
      <c r="A905"/>
      <c r="B905" s="13"/>
      <c r="C905" s="4">
        <v>4110</v>
      </c>
      <c r="D905" t="s">
        <v>26</v>
      </c>
      <c r="E905" s="25">
        <v>4173</v>
      </c>
    </row>
    <row r="906" spans="1:18" s="6" customFormat="1" ht="12.75">
      <c r="A906"/>
      <c r="B906" s="13"/>
      <c r="C906" s="4"/>
      <c r="D906"/>
      <c r="E906" s="25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s="6" customFormat="1" ht="12.75">
      <c r="A907"/>
      <c r="B907" s="13"/>
      <c r="C907" s="4">
        <v>4120</v>
      </c>
      <c r="D907" t="s">
        <v>27</v>
      </c>
      <c r="E907" s="25">
        <v>594</v>
      </c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9" spans="3:5" ht="12.75">
      <c r="C909" s="4">
        <v>4140</v>
      </c>
      <c r="D909" t="s">
        <v>203</v>
      </c>
      <c r="E909" s="25">
        <v>347</v>
      </c>
    </row>
    <row r="910" ht="12.75">
      <c r="D910" t="s">
        <v>204</v>
      </c>
    </row>
    <row r="912" spans="1:5" ht="12.75">
      <c r="A912" s="6"/>
      <c r="B912" s="22"/>
      <c r="C912" s="20">
        <v>4170</v>
      </c>
      <c r="D912" s="6" t="s">
        <v>219</v>
      </c>
      <c r="E912" s="28">
        <v>103</v>
      </c>
    </row>
    <row r="913" spans="1:5" ht="12.75">
      <c r="A913" s="6"/>
      <c r="B913" s="22"/>
      <c r="C913" s="20"/>
      <c r="D913" s="6"/>
      <c r="E913" s="28"/>
    </row>
    <row r="914" spans="3:5" ht="12.75">
      <c r="C914" s="4">
        <v>4210</v>
      </c>
      <c r="D914" t="s">
        <v>17</v>
      </c>
      <c r="E914" s="25">
        <v>4000</v>
      </c>
    </row>
    <row r="916" spans="3:5" ht="12.75">
      <c r="C916" s="4">
        <v>4240</v>
      </c>
      <c r="D916" t="s">
        <v>88</v>
      </c>
      <c r="E916" s="25">
        <v>5000</v>
      </c>
    </row>
    <row r="917" ht="12.75">
      <c r="D917" t="s">
        <v>89</v>
      </c>
    </row>
    <row r="919" spans="3:5" ht="12.75">
      <c r="C919" s="4">
        <v>4300</v>
      </c>
      <c r="D919" t="s">
        <v>11</v>
      </c>
      <c r="E919" s="25">
        <v>4000</v>
      </c>
    </row>
    <row r="921" spans="3:5" ht="12.75">
      <c r="C921" s="4">
        <v>4410</v>
      </c>
      <c r="D921" t="s">
        <v>29</v>
      </c>
      <c r="E921" s="25">
        <v>500</v>
      </c>
    </row>
    <row r="923" spans="3:5" ht="12.75">
      <c r="C923" s="4">
        <v>4430</v>
      </c>
      <c r="D923" t="s">
        <v>30</v>
      </c>
      <c r="E923" s="25">
        <v>126</v>
      </c>
    </row>
    <row r="925" spans="3:5" ht="12.75">
      <c r="C925" s="4">
        <v>4440</v>
      </c>
      <c r="D925" t="s">
        <v>31</v>
      </c>
      <c r="E925" s="25">
        <v>819</v>
      </c>
    </row>
    <row r="926" spans="1:5" ht="12.75">
      <c r="A926" s="2"/>
      <c r="B926" s="23"/>
      <c r="C926" s="32"/>
      <c r="D926" s="2" t="s">
        <v>32</v>
      </c>
      <c r="E926" s="26"/>
    </row>
    <row r="927" spans="1:5" ht="12.75">
      <c r="A927" s="6"/>
      <c r="B927" s="22"/>
      <c r="C927" s="20"/>
      <c r="D927" s="6"/>
      <c r="E927" s="28"/>
    </row>
    <row r="928" spans="1:5" ht="12.75">
      <c r="A928" t="s">
        <v>10</v>
      </c>
      <c r="B928" s="13" t="s">
        <v>132</v>
      </c>
      <c r="D928" t="s">
        <v>133</v>
      </c>
      <c r="E928" s="25">
        <f>SUM(E930:E932)</f>
        <v>20000</v>
      </c>
    </row>
    <row r="929" spans="1:5" ht="12.75">
      <c r="A929" s="2"/>
      <c r="B929" s="23"/>
      <c r="C929" s="32"/>
      <c r="D929" s="2"/>
      <c r="E929" s="26"/>
    </row>
    <row r="930" spans="1:5" ht="12.75">
      <c r="A930" s="6"/>
      <c r="B930" s="22"/>
      <c r="C930" s="20">
        <v>4300</v>
      </c>
      <c r="D930" s="6" t="s">
        <v>11</v>
      </c>
      <c r="E930" s="28">
        <v>5000</v>
      </c>
    </row>
    <row r="931" spans="1:5" ht="12.75">
      <c r="A931" s="6"/>
      <c r="B931" s="22"/>
      <c r="C931" s="20"/>
      <c r="D931" s="6"/>
      <c r="E931" s="28"/>
    </row>
    <row r="932" spans="1:5" ht="12.75">
      <c r="A932" s="6"/>
      <c r="B932" s="22"/>
      <c r="C932" s="20">
        <v>6050</v>
      </c>
      <c r="D932" s="6" t="s">
        <v>174</v>
      </c>
      <c r="E932" s="28">
        <v>15000</v>
      </c>
    </row>
    <row r="933" spans="1:5" ht="12.75">
      <c r="A933" s="6"/>
      <c r="B933" s="22"/>
      <c r="C933" s="20"/>
      <c r="D933" s="6" t="s">
        <v>250</v>
      </c>
      <c r="E933" s="28"/>
    </row>
    <row r="934" spans="1:5" ht="12.75">
      <c r="A934" s="6"/>
      <c r="B934" s="22"/>
      <c r="C934" s="20"/>
      <c r="D934" s="6" t="s">
        <v>251</v>
      </c>
      <c r="E934" s="28"/>
    </row>
    <row r="935" spans="2:42" s="6" customFormat="1" ht="12.75">
      <c r="B935" s="22"/>
      <c r="C935" s="20"/>
      <c r="D935" s="6" t="s">
        <v>252</v>
      </c>
      <c r="E935" s="28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</row>
    <row r="936" spans="2:42" s="6" customFormat="1" ht="12.75">
      <c r="B936" s="22"/>
      <c r="C936" s="20"/>
      <c r="D936" s="6" t="s">
        <v>261</v>
      </c>
      <c r="E936" s="28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</row>
    <row r="937" spans="2:42" s="6" customFormat="1" ht="12.75">
      <c r="B937" s="22"/>
      <c r="C937" s="20"/>
      <c r="D937" s="6" t="s">
        <v>253</v>
      </c>
      <c r="E937" s="28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</row>
    <row r="938" spans="1:5" s="6" customFormat="1" ht="13.5" thickBot="1">
      <c r="A938" s="5"/>
      <c r="B938" s="21"/>
      <c r="C938" s="30"/>
      <c r="D938" s="5"/>
      <c r="E938" s="27"/>
    </row>
    <row r="939" spans="1:5" s="6" customFormat="1" ht="13.5" thickTop="1">
      <c r="A939"/>
      <c r="B939" s="13"/>
      <c r="C939" s="4"/>
      <c r="D939"/>
      <c r="E939" s="25"/>
    </row>
    <row r="940" spans="1:5" s="6" customFormat="1" ht="24.75">
      <c r="A940"/>
      <c r="B940" s="13"/>
      <c r="C940" s="4"/>
      <c r="D940" s="1" t="s">
        <v>135</v>
      </c>
      <c r="E940" s="37">
        <f>SUM(E17+E40+E62+E133+E148+E281+E289+E336+E348+E362+E540+E570+E725+E755+E862)</f>
        <v>10280738</v>
      </c>
    </row>
    <row r="941" spans="1:43" ht="13.5" thickBot="1">
      <c r="A941" s="5"/>
      <c r="B941" s="21"/>
      <c r="C941" s="30"/>
      <c r="D941" s="5"/>
      <c r="E941" s="27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</row>
    <row r="942" spans="4:43" ht="13.5" thickTop="1">
      <c r="D942" s="4" t="s">
        <v>260</v>
      </c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</row>
    <row r="943" spans="6:43" ht="12.75"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</row>
    <row r="944" spans="2:43" ht="18.75">
      <c r="B944" s="38" t="s">
        <v>207</v>
      </c>
      <c r="C944" s="81"/>
      <c r="D944" s="82"/>
      <c r="E944" s="7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</row>
    <row r="945" spans="2:43" ht="18.75">
      <c r="B945" s="80" t="s">
        <v>208</v>
      </c>
      <c r="C945" s="81"/>
      <c r="D945" s="82"/>
      <c r="E945" s="7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</row>
    <row r="946" spans="2:43" ht="18.75">
      <c r="B946" s="80" t="s">
        <v>234</v>
      </c>
      <c r="C946" s="81"/>
      <c r="D946" s="81"/>
      <c r="E946" s="7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</row>
    <row r="947" spans="1:43" ht="19.5" thickBot="1">
      <c r="A947" s="93"/>
      <c r="B947" s="94"/>
      <c r="C947" s="95"/>
      <c r="D947" s="95"/>
      <c r="E947" s="9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</row>
    <row r="948" spans="1:43" ht="12.75">
      <c r="A948" s="6"/>
      <c r="B948" s="22"/>
      <c r="C948" s="20"/>
      <c r="D948" s="6"/>
      <c r="E948" s="2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</row>
    <row r="949" spans="1:5" ht="15">
      <c r="A949" s="33" t="s">
        <v>1</v>
      </c>
      <c r="B949" s="39" t="s">
        <v>138</v>
      </c>
      <c r="C949" s="33" t="s">
        <v>3</v>
      </c>
      <c r="D949" s="33" t="s">
        <v>4</v>
      </c>
      <c r="E949" s="55" t="s">
        <v>235</v>
      </c>
    </row>
    <row r="950" spans="1:5" ht="13.5" thickBot="1">
      <c r="A950" s="93"/>
      <c r="B950" s="98"/>
      <c r="C950" s="95"/>
      <c r="D950" s="93"/>
      <c r="E950" s="96"/>
    </row>
    <row r="951" spans="1:5" ht="12.75">
      <c r="A951" s="32">
        <v>1</v>
      </c>
      <c r="B951" s="42" t="s">
        <v>20</v>
      </c>
      <c r="C951" s="32">
        <v>3</v>
      </c>
      <c r="D951" s="32">
        <v>4</v>
      </c>
      <c r="E951" s="97">
        <v>5</v>
      </c>
    </row>
    <row r="952" ht="19.5" customHeight="1"/>
    <row r="953" spans="1:5" ht="19.5" customHeight="1">
      <c r="A953" s="8" t="s">
        <v>150</v>
      </c>
      <c r="B953" s="8" t="s">
        <v>149</v>
      </c>
      <c r="C953" s="33"/>
      <c r="D953" s="8"/>
      <c r="E953" s="35">
        <v>48500</v>
      </c>
    </row>
    <row r="954" spans="1:5" ht="19.5" customHeight="1" thickBot="1">
      <c r="A954" s="5"/>
      <c r="B954" s="21"/>
      <c r="C954" s="30"/>
      <c r="D954" s="5"/>
      <c r="E954" s="27"/>
    </row>
    <row r="955" ht="19.5" customHeight="1" thickTop="1"/>
    <row r="956" spans="1:5" ht="12.75">
      <c r="A956" t="s">
        <v>10</v>
      </c>
      <c r="B956" s="13" t="s">
        <v>46</v>
      </c>
      <c r="D956" t="s">
        <v>139</v>
      </c>
      <c r="E956" s="25">
        <v>48500</v>
      </c>
    </row>
    <row r="957" spans="1:5" ht="12.75">
      <c r="A957" s="2"/>
      <c r="B957" s="23"/>
      <c r="C957" s="32"/>
      <c r="D957" s="2"/>
      <c r="E957" s="26"/>
    </row>
    <row r="958" spans="3:5" ht="12.75">
      <c r="C958" s="4">
        <v>4010</v>
      </c>
      <c r="D958" t="s">
        <v>24</v>
      </c>
      <c r="E958" s="25">
        <v>30000</v>
      </c>
    </row>
    <row r="960" spans="3:5" ht="12.75">
      <c r="C960" s="4">
        <v>4110</v>
      </c>
      <c r="D960" t="s">
        <v>26</v>
      </c>
      <c r="E960" s="25">
        <v>5169</v>
      </c>
    </row>
    <row r="962" spans="3:5" ht="12.75">
      <c r="C962" s="4">
        <v>4120</v>
      </c>
      <c r="D962" t="s">
        <v>27</v>
      </c>
      <c r="E962" s="25">
        <v>736</v>
      </c>
    </row>
    <row r="964" spans="3:5" ht="12.75">
      <c r="C964" s="4">
        <v>4210</v>
      </c>
      <c r="D964" t="s">
        <v>140</v>
      </c>
      <c r="E964" s="25">
        <v>8595</v>
      </c>
    </row>
    <row r="966" spans="3:5" ht="12.75">
      <c r="C966" s="4">
        <v>4410</v>
      </c>
      <c r="D966" t="s">
        <v>29</v>
      </c>
      <c r="E966" s="25">
        <v>4000</v>
      </c>
    </row>
    <row r="967" spans="1:5" ht="13.5" thickBot="1">
      <c r="A967" s="5"/>
      <c r="B967" s="21"/>
      <c r="C967" s="30"/>
      <c r="D967" s="5"/>
      <c r="E967" s="27"/>
    </row>
    <row r="968" ht="13.5" thickTop="1"/>
    <row r="969" spans="1:5" ht="15">
      <c r="A969" s="18" t="s">
        <v>141</v>
      </c>
      <c r="B969" s="19" t="s">
        <v>142</v>
      </c>
      <c r="C969" s="34"/>
      <c r="D969" s="18"/>
      <c r="E969" s="36">
        <v>749</v>
      </c>
    </row>
    <row r="970" spans="1:5" ht="15.75" thickBot="1">
      <c r="A970" s="9"/>
      <c r="B970" s="12" t="s">
        <v>60</v>
      </c>
      <c r="C970" s="31"/>
      <c r="D970" s="9"/>
      <c r="E970" s="29"/>
    </row>
    <row r="971" ht="13.5" thickTop="1"/>
    <row r="972" spans="1:5" ht="12.75">
      <c r="A972" t="s">
        <v>10</v>
      </c>
      <c r="B972" s="13" t="s">
        <v>62</v>
      </c>
      <c r="D972" t="s">
        <v>63</v>
      </c>
      <c r="E972" s="25">
        <v>749</v>
      </c>
    </row>
    <row r="973" spans="4:5" ht="12.75">
      <c r="D973" t="s">
        <v>64</v>
      </c>
      <c r="E973" s="25" t="s">
        <v>9</v>
      </c>
    </row>
    <row r="974" spans="1:5" ht="12.75">
      <c r="A974" s="2"/>
      <c r="B974" s="23"/>
      <c r="C974" s="32"/>
      <c r="D974" s="2"/>
      <c r="E974" s="26"/>
    </row>
    <row r="976" spans="3:61" ht="12.75">
      <c r="C976" s="4">
        <v>4300</v>
      </c>
      <c r="D976" t="s">
        <v>11</v>
      </c>
      <c r="E976" s="25">
        <v>749</v>
      </c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</row>
    <row r="977" spans="1:61" ht="12.75">
      <c r="A977" s="2"/>
      <c r="B977" s="23"/>
      <c r="C977" s="32"/>
      <c r="D977" s="2"/>
      <c r="E977" s="2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</row>
    <row r="978" spans="1:61" ht="12.75">
      <c r="A978" s="6"/>
      <c r="B978" s="6"/>
      <c r="C978" s="20"/>
      <c r="D978" s="6"/>
      <c r="E978" s="28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</row>
    <row r="979" spans="1:61" ht="15">
      <c r="A979" s="8" t="s">
        <v>185</v>
      </c>
      <c r="B979" s="14" t="s">
        <v>186</v>
      </c>
      <c r="C979" s="33"/>
      <c r="D979" s="8"/>
      <c r="E979" s="35">
        <f>SUM(E982,E1013,E1020)</f>
        <v>1244500</v>
      </c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</row>
    <row r="980" spans="1:5" s="6" customFormat="1" ht="13.5" thickBot="1">
      <c r="A980" s="5"/>
      <c r="B980" s="21"/>
      <c r="C980" s="30"/>
      <c r="D980" s="5"/>
      <c r="E980" s="27"/>
    </row>
    <row r="981" spans="2:5" s="6" customFormat="1" ht="13.5" thickTop="1">
      <c r="B981" s="22"/>
      <c r="C981" s="20"/>
      <c r="E981" s="28"/>
    </row>
    <row r="982" spans="1:5" s="6" customFormat="1" ht="12.75">
      <c r="A982" s="20" t="s">
        <v>10</v>
      </c>
      <c r="B982" s="22" t="s">
        <v>225</v>
      </c>
      <c r="C982" s="20"/>
      <c r="D982" s="6" t="s">
        <v>256</v>
      </c>
      <c r="E982" s="28">
        <f>SUM(E986:E990,E996:E1009)</f>
        <v>1164000</v>
      </c>
    </row>
    <row r="983" spans="1:5" s="6" customFormat="1" ht="12.75">
      <c r="A983" s="20"/>
      <c r="B983" s="22"/>
      <c r="C983" s="20"/>
      <c r="D983" s="6" t="s">
        <v>263</v>
      </c>
      <c r="E983" s="28"/>
    </row>
    <row r="984" spans="1:5" s="6" customFormat="1" ht="12.75">
      <c r="A984" s="20"/>
      <c r="B984" s="22"/>
      <c r="C984" s="20"/>
      <c r="D984" s="6" t="s">
        <v>257</v>
      </c>
      <c r="E984" s="28"/>
    </row>
    <row r="985" spans="1:5" s="6" customFormat="1" ht="12.75">
      <c r="A985" s="32"/>
      <c r="B985" s="23"/>
      <c r="C985" s="32"/>
      <c r="D985" s="2"/>
      <c r="E985" s="26"/>
    </row>
    <row r="986" spans="1:5" s="6" customFormat="1" ht="12.75">
      <c r="A986" s="20"/>
      <c r="B986" s="22"/>
      <c r="C986" s="20">
        <v>3110</v>
      </c>
      <c r="D986" s="90" t="s">
        <v>101</v>
      </c>
      <c r="E986" s="28">
        <v>1108320</v>
      </c>
    </row>
    <row r="987" spans="1:5" s="6" customFormat="1" ht="12.75">
      <c r="A987" s="20"/>
      <c r="B987" s="22"/>
      <c r="C987" s="20"/>
      <c r="E987" s="28"/>
    </row>
    <row r="988" spans="1:5" s="6" customFormat="1" ht="12.75">
      <c r="A988" s="20"/>
      <c r="B988" s="22"/>
      <c r="C988" s="20">
        <v>4010</v>
      </c>
      <c r="D988" s="6" t="s">
        <v>24</v>
      </c>
      <c r="E988" s="28">
        <v>16278</v>
      </c>
    </row>
    <row r="989" spans="1:5" s="6" customFormat="1" ht="12.75">
      <c r="A989" s="20"/>
      <c r="B989" s="22"/>
      <c r="C989" s="20"/>
      <c r="E989" s="28"/>
    </row>
    <row r="990" spans="1:5" s="6" customFormat="1" ht="12.75">
      <c r="A990" s="20"/>
      <c r="B990" s="22"/>
      <c r="C990" s="20">
        <v>4040</v>
      </c>
      <c r="D990" s="6" t="s">
        <v>25</v>
      </c>
      <c r="E990" s="28">
        <v>286</v>
      </c>
    </row>
    <row r="991" spans="1:61" ht="12.75">
      <c r="A991" s="20"/>
      <c r="B991" s="22"/>
      <c r="C991" s="20"/>
      <c r="D991" s="6"/>
      <c r="E991" s="28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</row>
    <row r="992" spans="1:61" ht="12.75">
      <c r="A992" s="20"/>
      <c r="B992" s="22"/>
      <c r="C992" s="20"/>
      <c r="D992" s="20" t="s">
        <v>197</v>
      </c>
      <c r="E992" s="28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</row>
    <row r="993" spans="1:61" ht="12.75">
      <c r="A993" s="20"/>
      <c r="B993" s="22"/>
      <c r="C993" s="20"/>
      <c r="D993" s="20"/>
      <c r="E993" s="28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</row>
    <row r="994" spans="1:61" ht="12.75">
      <c r="A994" s="16">
        <v>1</v>
      </c>
      <c r="B994" s="91" t="s">
        <v>20</v>
      </c>
      <c r="C994" s="16">
        <v>3</v>
      </c>
      <c r="D994" s="16">
        <v>4</v>
      </c>
      <c r="E994" s="15">
        <v>5</v>
      </c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</row>
    <row r="995" spans="1:61" ht="12.75">
      <c r="A995" s="20"/>
      <c r="B995" s="22"/>
      <c r="C995" s="20"/>
      <c r="D995" s="20"/>
      <c r="E995" s="40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</row>
    <row r="996" spans="1:61" ht="12.75">
      <c r="A996" s="20"/>
      <c r="B996" s="22"/>
      <c r="C996" s="20">
        <v>4110</v>
      </c>
      <c r="D996" s="6" t="s">
        <v>26</v>
      </c>
      <c r="E996" s="28">
        <v>35254</v>
      </c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</row>
    <row r="997" spans="1:61" ht="12.75">
      <c r="A997" s="20"/>
      <c r="B997" s="22"/>
      <c r="C997" s="20"/>
      <c r="D997" s="6"/>
      <c r="E997" s="28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</row>
    <row r="998" spans="1:61" ht="12.75">
      <c r="A998" s="20"/>
      <c r="B998" s="22"/>
      <c r="C998" s="20">
        <v>4120</v>
      </c>
      <c r="D998" s="6" t="s">
        <v>27</v>
      </c>
      <c r="E998" s="28">
        <v>406</v>
      </c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</row>
    <row r="999" spans="1:61" ht="12.75">
      <c r="A999" s="20"/>
      <c r="B999" s="22"/>
      <c r="C999" s="20"/>
      <c r="D999" s="6"/>
      <c r="E999" s="28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</row>
    <row r="1000" spans="1:61" ht="12.75">
      <c r="A1000" s="20"/>
      <c r="B1000" s="22"/>
      <c r="C1000" s="20">
        <v>4140</v>
      </c>
      <c r="D1000" s="6" t="s">
        <v>258</v>
      </c>
      <c r="E1000" s="28">
        <v>129</v>
      </c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</row>
    <row r="1001" spans="1:61" ht="12.75">
      <c r="A1001" s="20"/>
      <c r="B1001" s="22"/>
      <c r="C1001" s="20"/>
      <c r="D1001" s="90" t="s">
        <v>259</v>
      </c>
      <c r="E1001" s="28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</row>
    <row r="1002" spans="1:61" ht="12.75">
      <c r="A1002" s="20"/>
      <c r="B1002" s="22"/>
      <c r="C1002" s="20"/>
      <c r="D1002" s="6"/>
      <c r="E1002" s="28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</row>
    <row r="1003" spans="1:61" ht="12.75">
      <c r="A1003" s="20"/>
      <c r="B1003" s="22"/>
      <c r="C1003" s="20">
        <v>4210</v>
      </c>
      <c r="D1003" s="90" t="s">
        <v>17</v>
      </c>
      <c r="E1003" s="28">
        <v>1020</v>
      </c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</row>
    <row r="1004" spans="1:61" ht="12.75">
      <c r="A1004" s="20"/>
      <c r="B1004" s="22"/>
      <c r="C1004" s="20"/>
      <c r="D1004" s="90"/>
      <c r="E1004" s="28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</row>
    <row r="1005" spans="1:61" ht="12.75">
      <c r="A1005" s="20"/>
      <c r="B1005" s="22"/>
      <c r="C1005" s="20">
        <v>4300</v>
      </c>
      <c r="D1005" s="90" t="s">
        <v>11</v>
      </c>
      <c r="E1005" s="28">
        <v>500</v>
      </c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</row>
    <row r="1006" spans="1:61" ht="12.75">
      <c r="A1006" s="20"/>
      <c r="B1006" s="22"/>
      <c r="C1006" s="20"/>
      <c r="D1006" s="90"/>
      <c r="E1006" s="28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</row>
    <row r="1007" spans="1:61" ht="12.75">
      <c r="A1007" s="20"/>
      <c r="B1007" s="22"/>
      <c r="C1007" s="20">
        <v>4410</v>
      </c>
      <c r="D1007" s="90" t="s">
        <v>29</v>
      </c>
      <c r="E1007" s="28">
        <v>404</v>
      </c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</row>
    <row r="1008" spans="1:61" ht="12.75">
      <c r="A1008" s="20"/>
      <c r="B1008" s="22"/>
      <c r="C1008" s="20"/>
      <c r="D1008" s="90"/>
      <c r="E1008" s="28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</row>
    <row r="1009" spans="1:61" ht="12.75">
      <c r="A1009" s="20"/>
      <c r="B1009" s="22"/>
      <c r="C1009" s="20">
        <v>4440</v>
      </c>
      <c r="D1009" s="90" t="s">
        <v>262</v>
      </c>
      <c r="E1009" s="28">
        <v>1403</v>
      </c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</row>
    <row r="1010" spans="1:61" ht="12.75">
      <c r="A1010" s="20"/>
      <c r="B1010" s="22"/>
      <c r="C1010" s="20"/>
      <c r="D1010" s="90" t="s">
        <v>32</v>
      </c>
      <c r="E1010" s="28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</row>
    <row r="1011" spans="1:61" ht="12.75">
      <c r="A1011" s="32"/>
      <c r="B1011" s="23"/>
      <c r="C1011" s="32"/>
      <c r="D1011" s="92"/>
      <c r="E1011" s="2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</row>
    <row r="1012" spans="1:61" ht="12.75">
      <c r="A1012" s="6"/>
      <c r="B1012" s="22"/>
      <c r="C1012" s="20"/>
      <c r="D1012" s="6"/>
      <c r="E1012" s="28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</row>
    <row r="1013" spans="1:61" ht="12.75">
      <c r="A1013" s="20" t="s">
        <v>10</v>
      </c>
      <c r="B1013" s="22" t="s">
        <v>187</v>
      </c>
      <c r="C1013" s="20"/>
      <c r="D1013" s="6" t="s">
        <v>158</v>
      </c>
      <c r="E1013" s="28">
        <v>8500</v>
      </c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</row>
    <row r="1014" spans="1:61" ht="12.75">
      <c r="A1014" s="6"/>
      <c r="B1014" s="22"/>
      <c r="C1014" s="20"/>
      <c r="D1014" s="6" t="s">
        <v>159</v>
      </c>
      <c r="E1014" s="28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</row>
    <row r="1015" spans="1:61" ht="12.75">
      <c r="A1015" s="2"/>
      <c r="B1015" s="23"/>
      <c r="C1015" s="32"/>
      <c r="D1015" s="2" t="s">
        <v>160</v>
      </c>
      <c r="E1015" s="2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</row>
    <row r="1016" spans="1:61" ht="12.75">
      <c r="A1016" s="6"/>
      <c r="B1016" s="22"/>
      <c r="C1016" s="20"/>
      <c r="D1016" s="6"/>
      <c r="E1016" s="28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</row>
    <row r="1017" spans="1:61" ht="12.75">
      <c r="A1017" s="6"/>
      <c r="B1017" s="22"/>
      <c r="C1017" s="20">
        <v>4130</v>
      </c>
      <c r="D1017" s="6" t="s">
        <v>161</v>
      </c>
      <c r="E1017" s="28">
        <v>8500</v>
      </c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</row>
    <row r="1018" spans="1:61" ht="12.75">
      <c r="A1018" s="2"/>
      <c r="B1018" s="23"/>
      <c r="C1018" s="32"/>
      <c r="D1018" s="2"/>
      <c r="E1018" s="2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</row>
    <row r="1019" spans="1:61" ht="12.75">
      <c r="A1019" s="6"/>
      <c r="B1019" s="6"/>
      <c r="C1019" s="20"/>
      <c r="D1019" s="6"/>
      <c r="E1019" s="28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</row>
    <row r="1020" spans="1:61" ht="12.75">
      <c r="A1020" t="s">
        <v>10</v>
      </c>
      <c r="B1020" s="13" t="s">
        <v>188</v>
      </c>
      <c r="D1020" t="s">
        <v>100</v>
      </c>
      <c r="E1020" s="25">
        <v>72000</v>
      </c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</row>
    <row r="1021" spans="1:61" ht="12.75">
      <c r="A1021" s="6"/>
      <c r="B1021" s="22"/>
      <c r="D1021" t="s">
        <v>157</v>
      </c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</row>
    <row r="1022" spans="1:61" ht="12.75">
      <c r="A1022" s="2"/>
      <c r="B1022" s="23"/>
      <c r="C1022" s="32"/>
      <c r="D1022" s="2"/>
      <c r="E1022" s="2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</row>
    <row r="1023" spans="6:61" ht="12.75"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</row>
    <row r="1024" spans="3:61" ht="12.75">
      <c r="C1024" s="4">
        <v>3110</v>
      </c>
      <c r="D1024" t="s">
        <v>101</v>
      </c>
      <c r="E1024" s="25">
        <v>72000</v>
      </c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</row>
    <row r="1025" spans="1:61" ht="13.5" thickBot="1">
      <c r="A1025" s="5"/>
      <c r="B1025" s="21"/>
      <c r="C1025" s="30"/>
      <c r="D1025" s="5"/>
      <c r="E1025" s="27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</row>
    <row r="1026" spans="1:5" ht="13.5" thickTop="1">
      <c r="A1026" s="6"/>
      <c r="B1026" s="22"/>
      <c r="C1026" s="20"/>
      <c r="D1026" s="6"/>
      <c r="E1026" s="28"/>
    </row>
    <row r="1027" spans="4:5" ht="24.75">
      <c r="D1027" s="1" t="s">
        <v>143</v>
      </c>
      <c r="E1027" s="37">
        <f>SUM(E979,E969,E953)</f>
        <v>1293749</v>
      </c>
    </row>
    <row r="1028" spans="1:5" ht="13.5" thickBot="1">
      <c r="A1028" s="5"/>
      <c r="B1028" s="21"/>
      <c r="C1028" s="30"/>
      <c r="D1028" s="5"/>
      <c r="E1028" s="27"/>
    </row>
    <row r="1029" ht="13.5" thickTop="1"/>
    <row r="1032" ht="12.75">
      <c r="D1032" s="25"/>
    </row>
    <row r="1045" spans="1:5" ht="12.75">
      <c r="A1045" s="6"/>
      <c r="B1045" s="22"/>
      <c r="C1045" s="20"/>
      <c r="D1045" s="6"/>
      <c r="E1045" s="28"/>
    </row>
    <row r="1046" spans="1:5" ht="12.75">
      <c r="A1046" s="6"/>
      <c r="B1046" s="22"/>
      <c r="C1046" s="20"/>
      <c r="D1046" s="6"/>
      <c r="E1046" s="28"/>
    </row>
    <row r="1047" spans="1:5" ht="19.5" customHeight="1">
      <c r="A1047" s="6"/>
      <c r="B1047" s="22"/>
      <c r="C1047" s="20"/>
      <c r="D1047" s="6"/>
      <c r="E1047" s="28"/>
    </row>
    <row r="1048" spans="1:5" ht="12.75">
      <c r="A1048" s="6"/>
      <c r="B1048" s="22"/>
      <c r="C1048" s="20"/>
      <c r="D1048" s="6"/>
      <c r="E1048" s="28"/>
    </row>
    <row r="1049" spans="1:5" ht="12.75">
      <c r="A1049" s="6"/>
      <c r="B1049" s="22"/>
      <c r="C1049" s="20"/>
      <c r="D1049" s="6"/>
      <c r="E1049" s="28"/>
    </row>
    <row r="1050" spans="1:5" ht="12.75">
      <c r="A1050" s="6"/>
      <c r="B1050" s="22"/>
      <c r="C1050" s="20"/>
      <c r="D1050" s="20"/>
      <c r="E1050" s="28"/>
    </row>
    <row r="1051" spans="1:5" ht="12.75">
      <c r="A1051" s="6"/>
      <c r="B1051" s="22"/>
      <c r="C1051" s="20"/>
      <c r="D1051" s="20"/>
      <c r="E1051" s="28"/>
    </row>
    <row r="1052" spans="1:5" ht="12.75">
      <c r="A1052" s="6"/>
      <c r="B1052" s="22"/>
      <c r="C1052" s="20"/>
      <c r="D1052" s="20"/>
      <c r="E1052" s="28"/>
    </row>
    <row r="1053" spans="1:9" ht="12.75">
      <c r="A1053" s="6"/>
      <c r="B1053" s="22"/>
      <c r="C1053" s="20"/>
      <c r="D1053" s="6"/>
      <c r="E1053" s="28"/>
      <c r="F1053" s="6"/>
      <c r="G1053" s="6"/>
      <c r="H1053" s="6"/>
      <c r="I1053" s="6"/>
    </row>
    <row r="1054" spans="1:9" ht="12.75">
      <c r="A1054" s="20"/>
      <c r="B1054" s="40"/>
      <c r="C1054" s="20"/>
      <c r="D1054" s="20"/>
      <c r="E1054" s="40"/>
      <c r="F1054" s="6"/>
      <c r="G1054" s="6"/>
      <c r="H1054" s="6"/>
      <c r="I1054" s="6"/>
    </row>
    <row r="1055" spans="1:9" ht="12.75">
      <c r="A1055" s="6"/>
      <c r="B1055" s="22"/>
      <c r="C1055" s="20"/>
      <c r="D1055" s="6"/>
      <c r="E1055" s="28"/>
      <c r="F1055" s="6"/>
      <c r="G1055" s="6"/>
      <c r="H1055" s="6"/>
      <c r="I1055" s="6"/>
    </row>
    <row r="1056" spans="1:9" ht="12.75">
      <c r="A1056" s="6"/>
      <c r="B1056" s="22"/>
      <c r="C1056" s="20"/>
      <c r="D1056" s="6"/>
      <c r="E1056" s="28"/>
      <c r="F1056" s="6"/>
      <c r="G1056" s="6"/>
      <c r="H1056" s="6"/>
      <c r="I1056" s="6"/>
    </row>
    <row r="1057" spans="1:9" ht="12.75">
      <c r="A1057" s="6"/>
      <c r="B1057" s="22"/>
      <c r="C1057" s="20"/>
      <c r="D1057" s="6"/>
      <c r="E1057" s="28"/>
      <c r="F1057" s="6"/>
      <c r="G1057" s="6"/>
      <c r="H1057" s="6"/>
      <c r="I1057" s="6"/>
    </row>
    <row r="1058" spans="1:9" ht="12.75">
      <c r="A1058" s="6"/>
      <c r="B1058" s="22"/>
      <c r="C1058" s="20"/>
      <c r="D1058" s="6"/>
      <c r="E1058" s="28"/>
      <c r="F1058" s="6"/>
      <c r="G1058" s="6"/>
      <c r="H1058" s="6"/>
      <c r="I1058" s="6"/>
    </row>
    <row r="1059" spans="1:9" ht="12.75">
      <c r="A1059" s="6"/>
      <c r="B1059" s="22"/>
      <c r="C1059" s="20"/>
      <c r="D1059" s="6"/>
      <c r="E1059" s="28"/>
      <c r="F1059" s="6"/>
      <c r="G1059" s="6"/>
      <c r="H1059" s="6"/>
      <c r="I1059" s="6"/>
    </row>
    <row r="1060" spans="1:9" ht="12.75">
      <c r="A1060" s="6"/>
      <c r="B1060" s="22"/>
      <c r="C1060" s="20"/>
      <c r="D1060" s="6"/>
      <c r="E1060" s="28"/>
      <c r="F1060" s="6"/>
      <c r="G1060" s="6"/>
      <c r="H1060" s="6"/>
      <c r="I1060" s="6"/>
    </row>
    <row r="1061" spans="1:9" ht="12.75">
      <c r="A1061" s="6"/>
      <c r="B1061" s="22"/>
      <c r="C1061" s="20"/>
      <c r="D1061" s="6"/>
      <c r="E1061" s="28"/>
      <c r="F1061" s="6"/>
      <c r="G1061" s="6"/>
      <c r="H1061" s="6"/>
      <c r="I1061" s="6"/>
    </row>
    <row r="1062" spans="1:9" ht="12.75">
      <c r="A1062" s="6"/>
      <c r="B1062" s="22"/>
      <c r="C1062" s="20"/>
      <c r="D1062" s="6"/>
      <c r="E1062" s="28"/>
      <c r="F1062" s="6"/>
      <c r="G1062" s="6"/>
      <c r="H1062" s="6"/>
      <c r="I1062" s="6"/>
    </row>
    <row r="1063" spans="1:9" ht="12.75">
      <c r="A1063" s="6"/>
      <c r="B1063" s="22"/>
      <c r="C1063" s="20"/>
      <c r="D1063" s="6"/>
      <c r="E1063" s="28"/>
      <c r="F1063" s="6"/>
      <c r="G1063" s="6"/>
      <c r="H1063" s="6"/>
      <c r="I1063" s="6"/>
    </row>
    <row r="1064" spans="1:9" ht="12.75">
      <c r="A1064" s="6"/>
      <c r="B1064" s="22"/>
      <c r="C1064" s="20"/>
      <c r="D1064" s="6"/>
      <c r="E1064" s="28"/>
      <c r="F1064" s="6"/>
      <c r="G1064" s="6"/>
      <c r="H1064" s="6"/>
      <c r="I1064" s="6"/>
    </row>
    <row r="1065" spans="1:9" ht="12.75">
      <c r="A1065" s="6"/>
      <c r="B1065" s="22"/>
      <c r="C1065" s="20"/>
      <c r="D1065" s="6"/>
      <c r="E1065" s="28"/>
      <c r="F1065" s="6"/>
      <c r="G1065" s="6"/>
      <c r="H1065" s="6"/>
      <c r="I1065" s="6"/>
    </row>
    <row r="1066" spans="1:9" ht="12.75">
      <c r="A1066" s="6"/>
      <c r="B1066" s="22"/>
      <c r="C1066" s="20"/>
      <c r="D1066" s="6"/>
      <c r="E1066" s="28"/>
      <c r="F1066" s="6"/>
      <c r="G1066" s="6"/>
      <c r="H1066" s="6"/>
      <c r="I1066" s="6"/>
    </row>
    <row r="1067" spans="1:9" ht="12.75">
      <c r="A1067" s="6"/>
      <c r="B1067" s="22"/>
      <c r="C1067" s="20"/>
      <c r="D1067" s="6"/>
      <c r="E1067" s="28"/>
      <c r="F1067" s="6"/>
      <c r="G1067" s="6"/>
      <c r="H1067" s="6"/>
      <c r="I1067" s="6"/>
    </row>
    <row r="1068" spans="1:9" ht="12.75">
      <c r="A1068" s="6"/>
      <c r="B1068" s="22"/>
      <c r="C1068" s="20"/>
      <c r="D1068" s="6"/>
      <c r="E1068" s="28"/>
      <c r="F1068" s="6"/>
      <c r="G1068" s="6"/>
      <c r="H1068" s="6"/>
      <c r="I1068" s="6"/>
    </row>
    <row r="1069" spans="1:9" ht="12.75">
      <c r="A1069" s="6"/>
      <c r="B1069" s="22"/>
      <c r="C1069" s="20"/>
      <c r="D1069" s="6"/>
      <c r="E1069" s="28"/>
      <c r="F1069" s="6"/>
      <c r="G1069" s="6"/>
      <c r="H1069" s="6"/>
      <c r="I1069" s="6"/>
    </row>
    <row r="1070" spans="1:9" ht="12.75">
      <c r="A1070" s="6"/>
      <c r="B1070" s="22"/>
      <c r="C1070" s="20"/>
      <c r="D1070" s="6"/>
      <c r="E1070" s="28"/>
      <c r="F1070" s="6"/>
      <c r="G1070" s="6"/>
      <c r="H1070" s="6"/>
      <c r="I1070" s="6"/>
    </row>
    <row r="1071" spans="1:9" ht="12.75">
      <c r="A1071" s="6"/>
      <c r="B1071" s="22"/>
      <c r="C1071" s="20"/>
      <c r="D1071" s="6"/>
      <c r="E1071" s="28"/>
      <c r="F1071" s="6"/>
      <c r="G1071" s="6"/>
      <c r="H1071" s="6"/>
      <c r="I1071" s="6"/>
    </row>
    <row r="1072" spans="1:9" ht="12.75">
      <c r="A1072" s="6"/>
      <c r="B1072" s="22"/>
      <c r="C1072" s="20"/>
      <c r="D1072" s="6"/>
      <c r="E1072" s="28"/>
      <c r="F1072" s="6"/>
      <c r="G1072" s="6"/>
      <c r="H1072" s="6"/>
      <c r="I1072" s="6"/>
    </row>
    <row r="1073" spans="1:9" ht="12.75">
      <c r="A1073" s="6"/>
      <c r="B1073" s="22"/>
      <c r="C1073" s="20"/>
      <c r="D1073" s="6"/>
      <c r="E1073" s="28"/>
      <c r="F1073" s="6"/>
      <c r="G1073" s="6"/>
      <c r="H1073" s="6"/>
      <c r="I1073" s="6"/>
    </row>
    <row r="1074" spans="1:9" ht="12.75">
      <c r="A1074" s="6"/>
      <c r="B1074" s="22"/>
      <c r="C1074" s="20"/>
      <c r="D1074" s="6"/>
      <c r="E1074" s="28"/>
      <c r="F1074" s="6"/>
      <c r="G1074" s="6"/>
      <c r="H1074" s="6"/>
      <c r="I1074" s="6"/>
    </row>
    <row r="1075" spans="1:9" ht="12.75">
      <c r="A1075" s="6"/>
      <c r="B1075" s="22"/>
      <c r="C1075" s="20"/>
      <c r="D1075" s="6"/>
      <c r="E1075" s="28"/>
      <c r="F1075" s="6"/>
      <c r="G1075" s="6"/>
      <c r="H1075" s="6"/>
      <c r="I1075" s="6"/>
    </row>
    <row r="1076" spans="1:9" ht="12.75">
      <c r="A1076" s="6"/>
      <c r="B1076" s="22"/>
      <c r="C1076" s="20"/>
      <c r="D1076" s="6"/>
      <c r="E1076" s="28"/>
      <c r="F1076" s="6"/>
      <c r="G1076" s="6"/>
      <c r="H1076" s="6"/>
      <c r="I1076" s="6"/>
    </row>
    <row r="1077" spans="1:9" ht="12.75">
      <c r="A1077" s="6"/>
      <c r="B1077" s="22"/>
      <c r="C1077" s="20"/>
      <c r="D1077" s="6"/>
      <c r="E1077" s="28"/>
      <c r="F1077" s="6"/>
      <c r="G1077" s="6"/>
      <c r="H1077" s="6"/>
      <c r="I1077" s="6"/>
    </row>
    <row r="1078" spans="1:9" ht="12.75">
      <c r="A1078" s="6"/>
      <c r="B1078" s="22"/>
      <c r="C1078" s="20"/>
      <c r="D1078" s="6"/>
      <c r="E1078" s="28"/>
      <c r="F1078" s="6"/>
      <c r="G1078" s="6"/>
      <c r="H1078" s="6"/>
      <c r="I1078" s="6"/>
    </row>
    <row r="1079" spans="1:9" ht="12.75">
      <c r="A1079" s="6"/>
      <c r="B1079" s="22"/>
      <c r="C1079" s="20"/>
      <c r="D1079" s="6"/>
      <c r="E1079" s="28"/>
      <c r="F1079" s="6"/>
      <c r="G1079" s="6"/>
      <c r="H1079" s="6"/>
      <c r="I1079" s="6"/>
    </row>
    <row r="1080" spans="1:9" ht="12.75">
      <c r="A1080" s="6"/>
      <c r="B1080" s="22"/>
      <c r="C1080" s="20"/>
      <c r="D1080" s="6"/>
      <c r="E1080" s="28"/>
      <c r="F1080" s="6"/>
      <c r="G1080" s="6"/>
      <c r="H1080" s="6"/>
      <c r="I1080" s="6"/>
    </row>
    <row r="1081" spans="1:9" ht="12.75">
      <c r="A1081" s="6"/>
      <c r="B1081" s="22"/>
      <c r="C1081" s="20"/>
      <c r="D1081" s="6"/>
      <c r="E1081" s="28"/>
      <c r="F1081" s="6"/>
      <c r="G1081" s="6"/>
      <c r="H1081" s="6"/>
      <c r="I1081" s="6"/>
    </row>
    <row r="1082" spans="1:9" ht="12.75">
      <c r="A1082" s="6"/>
      <c r="B1082" s="22"/>
      <c r="C1082" s="20"/>
      <c r="D1082" s="6"/>
      <c r="E1082" s="28"/>
      <c r="F1082" s="6"/>
      <c r="G1082" s="6"/>
      <c r="H1082" s="6"/>
      <c r="I1082" s="6"/>
    </row>
    <row r="1083" spans="1:9" ht="12.75">
      <c r="A1083" s="6"/>
      <c r="B1083" s="22"/>
      <c r="C1083" s="20"/>
      <c r="D1083" s="6"/>
      <c r="E1083" s="28"/>
      <c r="F1083" s="6"/>
      <c r="G1083" s="6"/>
      <c r="H1083" s="6"/>
      <c r="I1083" s="6"/>
    </row>
    <row r="1084" spans="1:9" ht="12.75">
      <c r="A1084" s="6"/>
      <c r="B1084" s="22"/>
      <c r="C1084" s="20"/>
      <c r="D1084" s="6"/>
      <c r="E1084" s="28"/>
      <c r="F1084" s="6"/>
      <c r="G1084" s="6"/>
      <c r="H1084" s="6"/>
      <c r="I1084" s="6"/>
    </row>
    <row r="1085" spans="1:9" ht="12.75">
      <c r="A1085" s="6"/>
      <c r="B1085" s="22"/>
      <c r="C1085" s="20"/>
      <c r="D1085" s="6"/>
      <c r="E1085" s="28"/>
      <c r="F1085" s="6"/>
      <c r="G1085" s="6"/>
      <c r="H1085" s="6"/>
      <c r="I1085" s="6"/>
    </row>
    <row r="1086" spans="1:9" ht="12.75">
      <c r="A1086" s="6"/>
      <c r="B1086" s="22"/>
      <c r="C1086" s="20"/>
      <c r="D1086" s="6"/>
      <c r="E1086" s="28"/>
      <c r="F1086" s="6"/>
      <c r="G1086" s="6"/>
      <c r="H1086" s="6"/>
      <c r="I1086" s="6"/>
    </row>
    <row r="1087" spans="1:9" ht="12.75">
      <c r="A1087" s="6"/>
      <c r="B1087" s="22"/>
      <c r="C1087" s="20"/>
      <c r="D1087" s="6"/>
      <c r="E1087" s="28"/>
      <c r="F1087" s="6"/>
      <c r="G1087" s="6"/>
      <c r="H1087" s="6"/>
      <c r="I1087" s="6"/>
    </row>
    <row r="1088" spans="1:9" ht="12.75">
      <c r="A1088" s="6"/>
      <c r="B1088" s="22"/>
      <c r="C1088" s="20"/>
      <c r="D1088" s="6"/>
      <c r="E1088" s="28"/>
      <c r="F1088" s="6"/>
      <c r="G1088" s="6"/>
      <c r="H1088" s="6"/>
      <c r="I1088" s="6"/>
    </row>
    <row r="1089" spans="1:9" ht="12.75">
      <c r="A1089" s="6"/>
      <c r="B1089" s="22"/>
      <c r="C1089" s="20"/>
      <c r="D1089" s="6"/>
      <c r="E1089" s="28"/>
      <c r="F1089" s="6"/>
      <c r="G1089" s="6"/>
      <c r="H1089" s="6"/>
      <c r="I1089" s="6"/>
    </row>
    <row r="1090" spans="1:9" ht="12.75">
      <c r="A1090" s="6"/>
      <c r="B1090" s="22"/>
      <c r="C1090" s="20"/>
      <c r="D1090" s="6"/>
      <c r="E1090" s="28"/>
      <c r="F1090" s="6"/>
      <c r="G1090" s="6"/>
      <c r="H1090" s="6"/>
      <c r="I1090" s="6"/>
    </row>
    <row r="1091" spans="1:9" ht="12.75">
      <c r="A1091" s="6"/>
      <c r="B1091" s="22"/>
      <c r="C1091" s="20"/>
      <c r="D1091" s="6"/>
      <c r="E1091" s="28"/>
      <c r="F1091" s="6"/>
      <c r="G1091" s="6"/>
      <c r="H1091" s="6"/>
      <c r="I1091" s="6"/>
    </row>
    <row r="1092" spans="1:9" ht="12.75">
      <c r="A1092" s="6"/>
      <c r="B1092" s="22"/>
      <c r="C1092" s="20"/>
      <c r="D1092" s="6"/>
      <c r="E1092" s="28"/>
      <c r="F1092" s="6"/>
      <c r="G1092" s="6"/>
      <c r="H1092" s="6"/>
      <c r="I1092" s="6"/>
    </row>
    <row r="1093" spans="1:9" ht="12.75">
      <c r="A1093" s="6"/>
      <c r="B1093" s="22"/>
      <c r="C1093" s="20"/>
      <c r="D1093" s="6"/>
      <c r="E1093" s="28"/>
      <c r="F1093" s="6"/>
      <c r="G1093" s="6"/>
      <c r="H1093" s="6"/>
      <c r="I1093" s="6"/>
    </row>
    <row r="1094" spans="1:9" ht="12.75">
      <c r="A1094" s="6"/>
      <c r="B1094" s="22"/>
      <c r="C1094" s="20"/>
      <c r="D1094" s="6"/>
      <c r="E1094" s="28"/>
      <c r="F1094" s="6"/>
      <c r="G1094" s="6"/>
      <c r="H1094" s="6"/>
      <c r="I1094" s="6"/>
    </row>
    <row r="1095" spans="1:9" ht="12.75">
      <c r="A1095" s="6"/>
      <c r="B1095" s="22"/>
      <c r="C1095" s="20"/>
      <c r="D1095" s="6"/>
      <c r="E1095" s="28"/>
      <c r="F1095" s="6"/>
      <c r="G1095" s="6"/>
      <c r="H1095" s="6"/>
      <c r="I1095" s="6"/>
    </row>
    <row r="1096" spans="1:9" ht="12.75">
      <c r="A1096" s="6"/>
      <c r="B1096" s="22"/>
      <c r="C1096" s="20"/>
      <c r="D1096" s="6"/>
      <c r="E1096" s="28"/>
      <c r="F1096" s="6"/>
      <c r="G1096" s="6"/>
      <c r="H1096" s="6"/>
      <c r="I1096" s="6"/>
    </row>
    <row r="1097" spans="1:9" ht="12.75">
      <c r="A1097" s="6"/>
      <c r="B1097" s="22"/>
      <c r="C1097" s="20"/>
      <c r="D1097" s="6"/>
      <c r="E1097" s="28"/>
      <c r="F1097" s="6"/>
      <c r="G1097" s="6"/>
      <c r="H1097" s="6"/>
      <c r="I1097" s="6"/>
    </row>
    <row r="1098" spans="1:9" ht="12.75">
      <c r="A1098" s="6"/>
      <c r="B1098" s="22"/>
      <c r="C1098" s="20"/>
      <c r="D1098" s="6"/>
      <c r="E1098" s="28"/>
      <c r="F1098" s="6"/>
      <c r="G1098" s="6"/>
      <c r="H1098" s="6"/>
      <c r="I1098" s="6"/>
    </row>
    <row r="1099" spans="1:9" ht="12.75">
      <c r="A1099" s="6"/>
      <c r="B1099" s="22"/>
      <c r="C1099" s="20"/>
      <c r="D1099" s="6"/>
      <c r="E1099" s="28"/>
      <c r="F1099" s="6"/>
      <c r="G1099" s="6"/>
      <c r="H1099" s="6"/>
      <c r="I1099" s="6"/>
    </row>
    <row r="1100" spans="1:9" ht="12.75">
      <c r="A1100" s="6"/>
      <c r="B1100" s="22"/>
      <c r="C1100" s="20"/>
      <c r="D1100" s="6"/>
      <c r="E1100" s="28"/>
      <c r="F1100" s="6"/>
      <c r="G1100" s="6"/>
      <c r="H1100" s="6"/>
      <c r="I1100" s="6"/>
    </row>
    <row r="1101" spans="1:9" ht="12.75">
      <c r="A1101" s="6"/>
      <c r="B1101" s="22"/>
      <c r="C1101" s="20"/>
      <c r="D1101" s="6"/>
      <c r="E1101" s="28"/>
      <c r="F1101" s="6"/>
      <c r="G1101" s="6"/>
      <c r="H1101" s="6"/>
      <c r="I1101" s="6"/>
    </row>
    <row r="1102" spans="1:9" ht="12.75">
      <c r="A1102" s="6"/>
      <c r="B1102" s="22"/>
      <c r="C1102" s="20"/>
      <c r="D1102" s="6"/>
      <c r="E1102" s="28"/>
      <c r="F1102" s="6"/>
      <c r="G1102" s="6"/>
      <c r="H1102" s="6"/>
      <c r="I1102" s="6"/>
    </row>
    <row r="1103" spans="1:9" ht="12.75">
      <c r="A1103" s="6"/>
      <c r="B1103" s="22"/>
      <c r="C1103" s="20"/>
      <c r="D1103" s="6"/>
      <c r="E1103" s="28"/>
      <c r="F1103" s="6"/>
      <c r="G1103" s="6"/>
      <c r="H1103" s="6"/>
      <c r="I1103" s="6"/>
    </row>
    <row r="1104" spans="1:9" ht="12.75">
      <c r="A1104" s="6"/>
      <c r="B1104" s="22"/>
      <c r="C1104" s="20"/>
      <c r="D1104" s="6"/>
      <c r="E1104" s="28"/>
      <c r="F1104" s="6"/>
      <c r="G1104" s="6"/>
      <c r="H1104" s="6"/>
      <c r="I1104" s="6"/>
    </row>
    <row r="1105" spans="1:9" ht="12.75">
      <c r="A1105" s="6"/>
      <c r="B1105" s="22"/>
      <c r="C1105" s="20"/>
      <c r="D1105" s="6"/>
      <c r="E1105" s="28"/>
      <c r="F1105" s="6"/>
      <c r="G1105" s="6"/>
      <c r="H1105" s="6"/>
      <c r="I1105" s="6"/>
    </row>
    <row r="1106" spans="1:9" ht="12.75">
      <c r="A1106" s="6"/>
      <c r="B1106" s="22"/>
      <c r="C1106" s="20"/>
      <c r="D1106" s="6"/>
      <c r="E1106" s="28"/>
      <c r="F1106" s="6"/>
      <c r="G1106" s="6"/>
      <c r="H1106" s="6"/>
      <c r="I1106" s="6"/>
    </row>
    <row r="1107" spans="1:9" ht="12.75">
      <c r="A1107" s="6"/>
      <c r="B1107" s="22"/>
      <c r="C1107" s="20"/>
      <c r="D1107" s="6"/>
      <c r="E1107" s="28"/>
      <c r="F1107" s="6"/>
      <c r="G1107" s="6"/>
      <c r="H1107" s="6"/>
      <c r="I1107" s="6"/>
    </row>
    <row r="1108" spans="1:9" ht="12.75">
      <c r="A1108" s="6"/>
      <c r="B1108" s="22"/>
      <c r="C1108" s="20"/>
      <c r="D1108" s="6"/>
      <c r="E1108" s="28"/>
      <c r="F1108" s="6"/>
      <c r="G1108" s="6"/>
      <c r="H1108" s="6"/>
      <c r="I1108" s="6"/>
    </row>
    <row r="1109" spans="1:9" ht="12.75">
      <c r="A1109" s="6"/>
      <c r="B1109" s="22"/>
      <c r="C1109" s="20"/>
      <c r="D1109" s="6"/>
      <c r="E1109" s="28"/>
      <c r="F1109" s="6"/>
      <c r="G1109" s="6"/>
      <c r="H1109" s="6"/>
      <c r="I1109" s="6"/>
    </row>
    <row r="1110" spans="1:9" ht="12.75">
      <c r="A1110" s="6"/>
      <c r="B1110" s="22"/>
      <c r="C1110" s="20"/>
      <c r="D1110" s="6"/>
      <c r="E1110" s="28"/>
      <c r="F1110" s="6"/>
      <c r="G1110" s="6"/>
      <c r="H1110" s="6"/>
      <c r="I1110" s="6"/>
    </row>
    <row r="1111" spans="1:9" ht="12.75">
      <c r="A1111" s="6"/>
      <c r="B1111" s="22"/>
      <c r="C1111" s="20"/>
      <c r="D1111" s="6"/>
      <c r="E1111" s="28"/>
      <c r="F1111" s="6"/>
      <c r="G1111" s="6"/>
      <c r="H1111" s="6"/>
      <c r="I1111" s="6"/>
    </row>
    <row r="1112" spans="1:9" ht="12.75">
      <c r="A1112" s="6"/>
      <c r="B1112" s="22"/>
      <c r="C1112" s="20"/>
      <c r="D1112" s="6"/>
      <c r="E1112" s="28"/>
      <c r="F1112" s="6"/>
      <c r="G1112" s="6"/>
      <c r="H1112" s="6"/>
      <c r="I1112" s="6"/>
    </row>
    <row r="1113" spans="1:9" ht="12.75">
      <c r="A1113" s="6"/>
      <c r="B1113" s="22"/>
      <c r="C1113" s="20"/>
      <c r="D1113" s="6"/>
      <c r="E1113" s="28"/>
      <c r="F1113" s="6"/>
      <c r="G1113" s="6"/>
      <c r="H1113" s="6"/>
      <c r="I1113" s="6"/>
    </row>
    <row r="1114" spans="1:9" ht="12.75">
      <c r="A1114" s="6"/>
      <c r="B1114" s="22"/>
      <c r="C1114" s="20"/>
      <c r="D1114" s="6"/>
      <c r="E1114" s="28"/>
      <c r="F1114" s="6"/>
      <c r="G1114" s="6"/>
      <c r="H1114" s="6"/>
      <c r="I1114" s="6"/>
    </row>
    <row r="1115" spans="1:9" ht="12.75">
      <c r="A1115" s="6"/>
      <c r="B1115" s="22"/>
      <c r="C1115" s="20"/>
      <c r="D1115" s="6"/>
      <c r="E1115" s="28"/>
      <c r="F1115" s="6"/>
      <c r="G1115" s="6"/>
      <c r="H1115" s="6"/>
      <c r="I1115" s="6"/>
    </row>
    <row r="1116" spans="1:9" ht="12.75">
      <c r="A1116" s="6"/>
      <c r="B1116" s="22"/>
      <c r="C1116" s="20"/>
      <c r="D1116" s="6"/>
      <c r="E1116" s="28"/>
      <c r="F1116" s="6"/>
      <c r="G1116" s="6"/>
      <c r="H1116" s="6"/>
      <c r="I1116" s="6"/>
    </row>
    <row r="1117" spans="1:9" ht="12.75">
      <c r="A1117" s="6"/>
      <c r="B1117" s="22"/>
      <c r="C1117" s="20"/>
      <c r="D1117" s="6"/>
      <c r="E1117" s="28"/>
      <c r="F1117" s="6"/>
      <c r="G1117" s="6"/>
      <c r="H1117" s="6"/>
      <c r="I1117" s="6"/>
    </row>
    <row r="1118" spans="1:9" ht="12.75">
      <c r="A1118" s="6"/>
      <c r="B1118" s="22"/>
      <c r="C1118" s="20"/>
      <c r="D1118" s="6"/>
      <c r="E1118" s="28"/>
      <c r="F1118" s="6"/>
      <c r="G1118" s="6"/>
      <c r="H1118" s="6"/>
      <c r="I1118" s="6"/>
    </row>
    <row r="1119" spans="1:9" ht="12.75">
      <c r="A1119" s="6"/>
      <c r="B1119" s="22"/>
      <c r="C1119" s="20"/>
      <c r="D1119" s="6"/>
      <c r="E1119" s="28"/>
      <c r="F1119" s="6"/>
      <c r="G1119" s="6"/>
      <c r="H1119" s="6"/>
      <c r="I1119" s="6"/>
    </row>
    <row r="1120" spans="1:9" ht="12.75">
      <c r="A1120" s="6"/>
      <c r="B1120" s="22"/>
      <c r="C1120" s="20"/>
      <c r="D1120" s="6"/>
      <c r="E1120" s="28"/>
      <c r="F1120" s="6"/>
      <c r="G1120" s="6"/>
      <c r="H1120" s="6"/>
      <c r="I1120" s="6"/>
    </row>
    <row r="1121" spans="1:9" ht="12.75">
      <c r="A1121" s="6"/>
      <c r="B1121" s="22"/>
      <c r="C1121" s="20"/>
      <c r="D1121" s="6"/>
      <c r="E1121" s="28"/>
      <c r="F1121" s="6"/>
      <c r="G1121" s="6"/>
      <c r="H1121" s="6"/>
      <c r="I1121" s="6"/>
    </row>
    <row r="1122" spans="1:9" ht="12.75">
      <c r="A1122" s="6"/>
      <c r="B1122" s="22"/>
      <c r="C1122" s="20"/>
      <c r="D1122" s="6"/>
      <c r="E1122" s="28"/>
      <c r="F1122" s="6"/>
      <c r="G1122" s="6"/>
      <c r="H1122" s="6"/>
      <c r="I1122" s="6"/>
    </row>
    <row r="1123" spans="1:9" ht="12.75">
      <c r="A1123" s="6"/>
      <c r="B1123" s="22"/>
      <c r="C1123" s="20"/>
      <c r="D1123" s="6"/>
      <c r="E1123" s="28"/>
      <c r="F1123" s="6"/>
      <c r="G1123" s="6"/>
      <c r="H1123" s="6"/>
      <c r="I1123" s="6"/>
    </row>
    <row r="1124" spans="1:9" ht="12.75">
      <c r="A1124" s="6"/>
      <c r="B1124" s="22"/>
      <c r="C1124" s="20"/>
      <c r="D1124" s="6"/>
      <c r="E1124" s="28"/>
      <c r="F1124" s="6"/>
      <c r="G1124" s="6"/>
      <c r="H1124" s="6"/>
      <c r="I1124" s="6"/>
    </row>
    <row r="1125" spans="1:9" ht="12.75">
      <c r="A1125" s="6"/>
      <c r="B1125" s="22"/>
      <c r="C1125" s="20"/>
      <c r="D1125" s="6"/>
      <c r="E1125" s="28"/>
      <c r="F1125" s="6"/>
      <c r="G1125" s="6"/>
      <c r="H1125" s="6"/>
      <c r="I1125" s="6"/>
    </row>
    <row r="1126" spans="1:9" ht="12.75">
      <c r="A1126" s="6"/>
      <c r="B1126" s="22"/>
      <c r="C1126" s="20"/>
      <c r="D1126" s="6"/>
      <c r="E1126" s="28"/>
      <c r="F1126" s="6"/>
      <c r="G1126" s="6"/>
      <c r="H1126" s="6"/>
      <c r="I1126" s="6"/>
    </row>
    <row r="1127" spans="1:9" ht="12.75">
      <c r="A1127" s="6"/>
      <c r="B1127" s="22"/>
      <c r="C1127" s="20"/>
      <c r="D1127" s="6"/>
      <c r="E1127" s="28"/>
      <c r="F1127" s="6"/>
      <c r="G1127" s="6"/>
      <c r="H1127" s="6"/>
      <c r="I1127" s="6"/>
    </row>
    <row r="1128" spans="1:9" ht="12.75">
      <c r="A1128" s="6"/>
      <c r="B1128" s="22"/>
      <c r="C1128" s="20"/>
      <c r="D1128" s="6"/>
      <c r="E1128" s="28"/>
      <c r="F1128" s="6"/>
      <c r="G1128" s="6"/>
      <c r="H1128" s="6"/>
      <c r="I1128" s="6"/>
    </row>
    <row r="1129" spans="1:9" ht="12.75">
      <c r="A1129" s="6"/>
      <c r="B1129" s="22"/>
      <c r="C1129" s="20"/>
      <c r="D1129" s="6"/>
      <c r="E1129" s="28"/>
      <c r="F1129" s="6"/>
      <c r="G1129" s="6"/>
      <c r="H1129" s="6"/>
      <c r="I1129" s="6"/>
    </row>
    <row r="1130" spans="1:9" ht="12.75">
      <c r="A1130" s="6"/>
      <c r="B1130" s="22"/>
      <c r="C1130" s="20"/>
      <c r="D1130" s="6"/>
      <c r="E1130" s="28"/>
      <c r="F1130" s="6"/>
      <c r="G1130" s="6"/>
      <c r="H1130" s="6"/>
      <c r="I1130" s="6"/>
    </row>
    <row r="1131" spans="1:9" ht="12.75">
      <c r="A1131" s="6"/>
      <c r="B1131" s="22"/>
      <c r="C1131" s="20"/>
      <c r="D1131" s="6"/>
      <c r="E1131" s="28"/>
      <c r="F1131" s="6"/>
      <c r="G1131" s="6"/>
      <c r="H1131" s="6"/>
      <c r="I1131" s="6"/>
    </row>
    <row r="1132" spans="1:9" ht="12.75">
      <c r="A1132" s="6"/>
      <c r="B1132" s="22"/>
      <c r="C1132" s="20"/>
      <c r="D1132" s="6"/>
      <c r="E1132" s="28"/>
      <c r="F1132" s="6"/>
      <c r="G1132" s="6"/>
      <c r="H1132" s="6"/>
      <c r="I1132" s="6"/>
    </row>
    <row r="1133" spans="1:9" ht="12.75">
      <c r="A1133" s="6"/>
      <c r="B1133" s="22"/>
      <c r="C1133" s="20"/>
      <c r="D1133" s="6"/>
      <c r="E1133" s="28"/>
      <c r="F1133" s="6"/>
      <c r="G1133" s="6"/>
      <c r="H1133" s="6"/>
      <c r="I1133" s="6"/>
    </row>
    <row r="1134" spans="1:9" ht="12.75">
      <c r="A1134" s="6"/>
      <c r="B1134" s="22"/>
      <c r="C1134" s="20"/>
      <c r="D1134" s="6"/>
      <c r="E1134" s="28"/>
      <c r="F1134" s="6"/>
      <c r="G1134" s="6"/>
      <c r="H1134" s="6"/>
      <c r="I1134" s="6"/>
    </row>
    <row r="1135" spans="1:9" ht="12.75">
      <c r="A1135" s="6"/>
      <c r="B1135" s="22"/>
      <c r="C1135" s="20"/>
      <c r="D1135" s="6"/>
      <c r="E1135" s="28"/>
      <c r="F1135" s="6"/>
      <c r="G1135" s="6"/>
      <c r="H1135" s="6"/>
      <c r="I1135" s="6"/>
    </row>
    <row r="1136" spans="1:9" ht="12.75">
      <c r="A1136" s="6"/>
      <c r="B1136" s="22"/>
      <c r="C1136" s="20"/>
      <c r="D1136" s="6"/>
      <c r="E1136" s="28"/>
      <c r="F1136" s="6"/>
      <c r="G1136" s="6"/>
      <c r="H1136" s="6"/>
      <c r="I1136" s="6"/>
    </row>
    <row r="1137" spans="1:9" ht="12.75">
      <c r="A1137" s="6"/>
      <c r="B1137" s="22"/>
      <c r="C1137" s="20"/>
      <c r="D1137" s="6"/>
      <c r="E1137" s="28"/>
      <c r="F1137" s="6"/>
      <c r="G1137" s="6"/>
      <c r="H1137" s="6"/>
      <c r="I1137" s="6"/>
    </row>
    <row r="1138" spans="1:9" ht="12.75">
      <c r="A1138" s="6"/>
      <c r="B1138" s="22"/>
      <c r="C1138" s="20"/>
      <c r="D1138" s="6"/>
      <c r="E1138" s="28"/>
      <c r="F1138" s="6"/>
      <c r="G1138" s="6"/>
      <c r="H1138" s="6"/>
      <c r="I1138" s="6"/>
    </row>
    <row r="1139" spans="1:9" ht="12.75">
      <c r="A1139" s="6"/>
      <c r="B1139" s="22"/>
      <c r="C1139" s="20"/>
      <c r="D1139" s="6"/>
      <c r="E1139" s="28"/>
      <c r="F1139" s="6"/>
      <c r="G1139" s="6"/>
      <c r="H1139" s="6"/>
      <c r="I1139" s="6"/>
    </row>
    <row r="1140" spans="1:9" ht="12.75">
      <c r="A1140" s="6"/>
      <c r="B1140" s="22"/>
      <c r="C1140" s="20"/>
      <c r="D1140" s="6"/>
      <c r="E1140" s="28"/>
      <c r="F1140" s="6"/>
      <c r="G1140" s="6"/>
      <c r="H1140" s="6"/>
      <c r="I1140" s="6"/>
    </row>
    <row r="1141" spans="1:9" ht="12.75">
      <c r="A1141" s="6"/>
      <c r="B1141" s="22"/>
      <c r="C1141" s="20"/>
      <c r="D1141" s="6"/>
      <c r="E1141" s="28"/>
      <c r="F1141" s="6"/>
      <c r="G1141" s="6"/>
      <c r="H1141" s="6"/>
      <c r="I1141" s="6"/>
    </row>
    <row r="1142" spans="1:9" ht="12.75">
      <c r="A1142" s="6"/>
      <c r="B1142" s="22"/>
      <c r="C1142" s="20"/>
      <c r="D1142" s="6"/>
      <c r="E1142" s="28"/>
      <c r="F1142" s="6"/>
      <c r="G1142" s="6"/>
      <c r="H1142" s="6"/>
      <c r="I1142" s="6"/>
    </row>
    <row r="1143" spans="1:9" ht="12.75">
      <c r="A1143" s="6"/>
      <c r="B1143" s="22"/>
      <c r="C1143" s="20"/>
      <c r="D1143" s="6"/>
      <c r="E1143" s="28"/>
      <c r="F1143" s="6"/>
      <c r="G1143" s="6"/>
      <c r="H1143" s="6"/>
      <c r="I1143" s="6"/>
    </row>
    <row r="1144" spans="1:9" ht="12.75">
      <c r="A1144" s="6"/>
      <c r="B1144" s="22"/>
      <c r="C1144" s="20"/>
      <c r="D1144" s="6"/>
      <c r="E1144" s="28"/>
      <c r="F1144" s="6"/>
      <c r="G1144" s="6"/>
      <c r="H1144" s="6"/>
      <c r="I1144" s="6"/>
    </row>
    <row r="1145" spans="1:9" ht="12.75">
      <c r="A1145" s="6"/>
      <c r="B1145" s="22"/>
      <c r="C1145" s="20"/>
      <c r="D1145" s="6"/>
      <c r="E1145" s="28"/>
      <c r="F1145" s="6"/>
      <c r="G1145" s="6"/>
      <c r="H1145" s="6"/>
      <c r="I1145" s="6"/>
    </row>
    <row r="1146" spans="1:9" ht="12.75">
      <c r="A1146" s="6"/>
      <c r="B1146" s="22"/>
      <c r="C1146" s="20"/>
      <c r="D1146" s="6"/>
      <c r="E1146" s="28"/>
      <c r="F1146" s="6"/>
      <c r="G1146" s="6"/>
      <c r="H1146" s="6"/>
      <c r="I1146" s="6"/>
    </row>
    <row r="1147" spans="1:9" ht="12.75">
      <c r="A1147" s="6"/>
      <c r="B1147" s="22"/>
      <c r="C1147" s="20"/>
      <c r="D1147" s="6"/>
      <c r="E1147" s="28"/>
      <c r="F1147" s="6"/>
      <c r="G1147" s="6"/>
      <c r="H1147" s="6"/>
      <c r="I1147" s="6"/>
    </row>
    <row r="1148" spans="1:9" ht="12.75">
      <c r="A1148" s="6"/>
      <c r="B1148" s="22"/>
      <c r="C1148" s="20"/>
      <c r="D1148" s="6"/>
      <c r="E1148" s="28"/>
      <c r="F1148" s="6"/>
      <c r="G1148" s="6"/>
      <c r="H1148" s="6"/>
      <c r="I1148" s="6"/>
    </row>
    <row r="1149" spans="1:9" ht="12.75">
      <c r="A1149" s="6"/>
      <c r="B1149" s="22"/>
      <c r="C1149" s="20"/>
      <c r="D1149" s="6"/>
      <c r="E1149" s="28"/>
      <c r="F1149" s="6"/>
      <c r="G1149" s="6"/>
      <c r="H1149" s="6"/>
      <c r="I1149" s="6"/>
    </row>
    <row r="1150" spans="1:9" ht="12.75">
      <c r="A1150" s="6"/>
      <c r="B1150" s="22"/>
      <c r="C1150" s="20"/>
      <c r="D1150" s="6"/>
      <c r="E1150" s="28"/>
      <c r="F1150" s="6"/>
      <c r="G1150" s="6"/>
      <c r="H1150" s="6"/>
      <c r="I1150" s="6"/>
    </row>
    <row r="1151" spans="1:9" ht="12.75">
      <c r="A1151" s="6"/>
      <c r="B1151" s="22"/>
      <c r="C1151" s="20"/>
      <c r="D1151" s="6"/>
      <c r="E1151" s="28"/>
      <c r="F1151" s="6"/>
      <c r="G1151" s="6"/>
      <c r="H1151" s="6"/>
      <c r="I1151" s="6"/>
    </row>
    <row r="1152" spans="1:9" ht="12.75">
      <c r="A1152" s="6"/>
      <c r="B1152" s="22"/>
      <c r="C1152" s="20"/>
      <c r="D1152" s="6"/>
      <c r="E1152" s="28"/>
      <c r="F1152" s="6"/>
      <c r="G1152" s="6"/>
      <c r="H1152" s="6"/>
      <c r="I1152" s="6"/>
    </row>
    <row r="1153" spans="1:9" ht="12.75">
      <c r="A1153" s="6"/>
      <c r="B1153" s="22"/>
      <c r="C1153" s="20"/>
      <c r="D1153" s="6"/>
      <c r="E1153" s="28"/>
      <c r="F1153" s="6"/>
      <c r="G1153" s="6"/>
      <c r="H1153" s="6"/>
      <c r="I1153" s="6"/>
    </row>
    <row r="1154" spans="1:9" ht="12.75">
      <c r="A1154" s="6"/>
      <c r="B1154" s="22"/>
      <c r="C1154" s="20"/>
      <c r="D1154" s="6"/>
      <c r="E1154" s="28"/>
      <c r="F1154" s="6"/>
      <c r="G1154" s="6"/>
      <c r="H1154" s="6"/>
      <c r="I1154" s="6"/>
    </row>
    <row r="1155" spans="1:9" ht="12.75">
      <c r="A1155" s="6"/>
      <c r="B1155" s="22"/>
      <c r="C1155" s="20"/>
      <c r="D1155" s="6"/>
      <c r="E1155" s="28"/>
      <c r="F1155" s="6"/>
      <c r="G1155" s="6"/>
      <c r="H1155" s="6"/>
      <c r="I1155" s="6"/>
    </row>
    <row r="1156" spans="1:9" ht="12.75">
      <c r="A1156" s="6"/>
      <c r="B1156" s="22"/>
      <c r="C1156" s="20"/>
      <c r="D1156" s="6"/>
      <c r="E1156" s="28"/>
      <c r="F1156" s="6"/>
      <c r="G1156" s="6"/>
      <c r="H1156" s="6"/>
      <c r="I1156" s="6"/>
    </row>
    <row r="1157" spans="1:9" ht="12.75">
      <c r="A1157" s="6"/>
      <c r="B1157" s="22"/>
      <c r="C1157" s="20"/>
      <c r="D1157" s="6"/>
      <c r="E1157" s="28"/>
      <c r="F1157" s="6"/>
      <c r="G1157" s="6"/>
      <c r="H1157" s="6"/>
      <c r="I1157" s="6"/>
    </row>
    <row r="1158" spans="1:9" ht="12.75">
      <c r="A1158" s="6"/>
      <c r="B1158" s="22"/>
      <c r="C1158" s="20"/>
      <c r="D1158" s="6"/>
      <c r="E1158" s="28"/>
      <c r="F1158" s="6"/>
      <c r="G1158" s="6"/>
      <c r="H1158" s="6"/>
      <c r="I1158" s="6"/>
    </row>
    <row r="1159" spans="1:9" ht="12.75">
      <c r="A1159" s="6"/>
      <c r="B1159" s="22"/>
      <c r="C1159" s="20"/>
      <c r="D1159" s="6"/>
      <c r="E1159" s="28"/>
      <c r="F1159" s="6"/>
      <c r="G1159" s="6"/>
      <c r="H1159" s="6"/>
      <c r="I1159" s="6"/>
    </row>
    <row r="1160" spans="1:9" ht="12.75">
      <c r="A1160" s="6"/>
      <c r="B1160" s="22"/>
      <c r="C1160" s="20"/>
      <c r="D1160" s="6"/>
      <c r="E1160" s="28"/>
      <c r="F1160" s="6"/>
      <c r="G1160" s="6"/>
      <c r="H1160" s="6"/>
      <c r="I1160" s="6"/>
    </row>
    <row r="1161" spans="1:9" ht="12.75">
      <c r="A1161" s="6"/>
      <c r="B1161" s="22"/>
      <c r="C1161" s="20"/>
      <c r="D1161" s="6"/>
      <c r="E1161" s="28"/>
      <c r="F1161" s="6"/>
      <c r="G1161" s="6"/>
      <c r="H1161" s="6"/>
      <c r="I1161" s="6"/>
    </row>
    <row r="1162" spans="1:9" ht="12.75">
      <c r="A1162" s="6"/>
      <c r="B1162" s="22"/>
      <c r="C1162" s="20"/>
      <c r="D1162" s="6"/>
      <c r="E1162" s="28"/>
      <c r="F1162" s="6"/>
      <c r="G1162" s="6"/>
      <c r="H1162" s="6"/>
      <c r="I1162" s="6"/>
    </row>
    <row r="1163" spans="1:9" ht="12.75">
      <c r="A1163" s="6"/>
      <c r="B1163" s="22"/>
      <c r="C1163" s="20"/>
      <c r="D1163" s="6"/>
      <c r="E1163" s="28"/>
      <c r="F1163" s="6"/>
      <c r="G1163" s="6"/>
      <c r="H1163" s="6"/>
      <c r="I1163" s="6"/>
    </row>
    <row r="1164" spans="1:9" ht="12.75">
      <c r="A1164" s="6"/>
      <c r="B1164" s="22"/>
      <c r="C1164" s="20"/>
      <c r="D1164" s="6"/>
      <c r="E1164" s="28"/>
      <c r="F1164" s="6"/>
      <c r="G1164" s="6"/>
      <c r="H1164" s="6"/>
      <c r="I1164" s="6"/>
    </row>
    <row r="1165" spans="1:9" ht="12.75">
      <c r="A1165" s="6"/>
      <c r="B1165" s="22"/>
      <c r="C1165" s="20"/>
      <c r="D1165" s="6"/>
      <c r="E1165" s="28"/>
      <c r="F1165" s="6"/>
      <c r="G1165" s="6"/>
      <c r="H1165" s="6"/>
      <c r="I1165" s="6"/>
    </row>
    <row r="1166" spans="1:9" ht="12.75">
      <c r="A1166" s="6"/>
      <c r="B1166" s="22"/>
      <c r="C1166" s="20"/>
      <c r="D1166" s="6"/>
      <c r="E1166" s="28"/>
      <c r="F1166" s="6"/>
      <c r="G1166" s="6"/>
      <c r="H1166" s="6"/>
      <c r="I1166" s="6"/>
    </row>
    <row r="1167" spans="1:9" ht="12.75">
      <c r="A1167" s="6"/>
      <c r="B1167" s="22"/>
      <c r="C1167" s="20"/>
      <c r="D1167" s="6"/>
      <c r="E1167" s="28"/>
      <c r="F1167" s="6"/>
      <c r="G1167" s="6"/>
      <c r="H1167" s="6"/>
      <c r="I1167" s="6"/>
    </row>
    <row r="1168" spans="1:9" ht="12.75">
      <c r="A1168" s="6"/>
      <c r="B1168" s="22"/>
      <c r="C1168" s="20"/>
      <c r="D1168" s="6"/>
      <c r="E1168" s="28"/>
      <c r="F1168" s="6"/>
      <c r="G1168" s="6"/>
      <c r="H1168" s="6"/>
      <c r="I1168" s="6"/>
    </row>
    <row r="1169" spans="1:9" ht="12.75">
      <c r="A1169" s="6"/>
      <c r="B1169" s="22"/>
      <c r="C1169" s="20"/>
      <c r="D1169" s="6"/>
      <c r="E1169" s="28"/>
      <c r="F1169" s="6"/>
      <c r="G1169" s="6"/>
      <c r="H1169" s="6"/>
      <c r="I1169" s="6"/>
    </row>
    <row r="1170" spans="1:9" ht="12.75">
      <c r="A1170" s="6"/>
      <c r="B1170" s="22"/>
      <c r="C1170" s="20"/>
      <c r="D1170" s="6"/>
      <c r="E1170" s="28"/>
      <c r="F1170" s="6"/>
      <c r="G1170" s="6"/>
      <c r="H1170" s="6"/>
      <c r="I1170" s="6"/>
    </row>
    <row r="1171" spans="1:9" ht="12.75">
      <c r="A1171" s="6"/>
      <c r="B1171" s="22"/>
      <c r="C1171" s="20"/>
      <c r="D1171" s="6"/>
      <c r="E1171" s="28"/>
      <c r="F1171" s="6"/>
      <c r="G1171" s="6"/>
      <c r="H1171" s="6"/>
      <c r="I1171" s="6"/>
    </row>
    <row r="1172" spans="1:9" ht="12.75">
      <c r="A1172" s="6"/>
      <c r="B1172" s="22"/>
      <c r="C1172" s="20"/>
      <c r="D1172" s="6"/>
      <c r="E1172" s="28"/>
      <c r="F1172" s="6"/>
      <c r="G1172" s="6"/>
      <c r="H1172" s="6"/>
      <c r="I1172" s="6"/>
    </row>
    <row r="1173" spans="1:9" ht="12.75">
      <c r="A1173" s="6"/>
      <c r="B1173" s="22"/>
      <c r="C1173" s="20"/>
      <c r="D1173" s="6"/>
      <c r="E1173" s="28"/>
      <c r="F1173" s="6"/>
      <c r="G1173" s="6"/>
      <c r="H1173" s="6"/>
      <c r="I1173" s="6"/>
    </row>
    <row r="1174" spans="1:9" ht="12.75">
      <c r="A1174" s="6"/>
      <c r="B1174" s="22"/>
      <c r="C1174" s="20"/>
      <c r="D1174" s="6"/>
      <c r="E1174" s="28"/>
      <c r="F1174" s="6"/>
      <c r="G1174" s="6"/>
      <c r="H1174" s="6"/>
      <c r="I1174" s="6"/>
    </row>
    <row r="1175" spans="1:9" ht="12.75">
      <c r="A1175" s="6"/>
      <c r="B1175" s="22"/>
      <c r="C1175" s="20"/>
      <c r="D1175" s="6"/>
      <c r="E1175" s="28"/>
      <c r="F1175" s="6"/>
      <c r="G1175" s="6"/>
      <c r="H1175" s="6"/>
      <c r="I1175" s="6"/>
    </row>
    <row r="1176" spans="1:9" ht="12.75">
      <c r="A1176" s="6"/>
      <c r="B1176" s="22"/>
      <c r="C1176" s="20"/>
      <c r="D1176" s="6"/>
      <c r="E1176" s="28"/>
      <c r="F1176" s="6"/>
      <c r="G1176" s="6"/>
      <c r="H1176" s="6"/>
      <c r="I1176" s="6"/>
    </row>
    <row r="1177" spans="1:9" ht="12.75">
      <c r="A1177" s="6"/>
      <c r="B1177" s="22"/>
      <c r="C1177" s="20"/>
      <c r="D1177" s="6"/>
      <c r="E1177" s="28"/>
      <c r="F1177" s="6"/>
      <c r="G1177" s="6"/>
      <c r="H1177" s="6"/>
      <c r="I1177" s="6"/>
    </row>
    <row r="1178" spans="1:9" ht="12.75">
      <c r="A1178" s="6"/>
      <c r="B1178" s="22"/>
      <c r="C1178" s="20"/>
      <c r="D1178" s="6"/>
      <c r="E1178" s="28"/>
      <c r="F1178" s="6"/>
      <c r="G1178" s="6"/>
      <c r="H1178" s="6"/>
      <c r="I1178" s="6"/>
    </row>
    <row r="1179" spans="1:9" ht="12.75">
      <c r="A1179" s="6"/>
      <c r="B1179" s="22"/>
      <c r="C1179" s="20"/>
      <c r="D1179" s="6"/>
      <c r="E1179" s="28"/>
      <c r="F1179" s="6"/>
      <c r="G1179" s="6"/>
      <c r="H1179" s="6"/>
      <c r="I1179" s="6"/>
    </row>
    <row r="1180" spans="1:9" ht="12.75">
      <c r="A1180" s="6"/>
      <c r="B1180" s="22"/>
      <c r="C1180" s="20"/>
      <c r="D1180" s="6"/>
      <c r="E1180" s="28"/>
      <c r="F1180" s="6"/>
      <c r="G1180" s="6"/>
      <c r="H1180" s="6"/>
      <c r="I1180" s="6"/>
    </row>
    <row r="1181" spans="6:9" ht="12.75">
      <c r="F1181" s="6"/>
      <c r="G1181" s="6"/>
      <c r="H1181" s="6"/>
      <c r="I1181" s="6"/>
    </row>
    <row r="1182" spans="6:9" ht="12.75">
      <c r="F1182" s="6"/>
      <c r="G1182" s="6"/>
      <c r="H1182" s="6"/>
      <c r="I1182" s="6"/>
    </row>
    <row r="1183" spans="6:9" ht="12.75">
      <c r="F1183" s="6"/>
      <c r="G1183" s="6"/>
      <c r="H1183" s="6"/>
      <c r="I1183" s="6"/>
    </row>
    <row r="1184" spans="6:9" ht="12.75">
      <c r="F1184" s="6"/>
      <c r="G1184" s="6"/>
      <c r="H1184" s="6"/>
      <c r="I1184" s="6"/>
    </row>
    <row r="1185" spans="6:9" ht="12.75">
      <c r="F1185" s="6"/>
      <c r="G1185" s="6"/>
      <c r="H1185" s="6"/>
      <c r="I1185" s="6"/>
    </row>
    <row r="1186" spans="6:9" ht="12.75">
      <c r="F1186" s="6"/>
      <c r="G1186" s="6"/>
      <c r="H1186" s="6"/>
      <c r="I1186" s="6"/>
    </row>
    <row r="1187" spans="6:9" ht="12.75">
      <c r="F1187" s="6"/>
      <c r="G1187" s="6"/>
      <c r="H1187" s="6"/>
      <c r="I1187" s="6"/>
    </row>
    <row r="1188" spans="6:9" ht="12.75">
      <c r="F1188" s="6"/>
      <c r="G1188" s="6"/>
      <c r="H1188" s="6"/>
      <c r="I1188" s="6"/>
    </row>
  </sheetData>
  <printOptions horizontalCentered="1"/>
  <pageMargins left="0.3937007874015748" right="0.3937007874015748" top="0.984251968503937" bottom="0.984251968503937" header="0.5118110236220472" footer="0.5118110236220472"/>
  <pageSetup horizontalDpi="240" verticalDpi="240" orientation="portrait" paperSize="9" r:id="rId1"/>
  <rowBreaks count="18" manualBreakCount="18">
    <brk id="54" max="4" man="1"/>
    <brk id="110" max="4" man="1"/>
    <brk id="165" max="4" man="1"/>
    <brk id="221" max="4" man="1"/>
    <brk id="277" max="4" man="1"/>
    <brk id="331" max="4" man="1"/>
    <brk id="385" max="4" man="1"/>
    <brk id="441" max="4" man="1"/>
    <brk id="497" max="4" man="1"/>
    <brk id="552" max="4" man="1"/>
    <brk id="608" max="4" man="1"/>
    <brk id="663" max="4" man="1"/>
    <brk id="719" max="4" man="1"/>
    <brk id="774" max="4" man="1"/>
    <brk id="830" max="4" man="1"/>
    <brk id="941" max="4" man="1"/>
    <brk id="991" max="4" man="1"/>
    <brk id="10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UG Radzyń Chełmiński</cp:lastModifiedBy>
  <cp:lastPrinted>2005-02-15T07:55:57Z</cp:lastPrinted>
  <dcterms:created xsi:type="dcterms:W3CDTF">2000-11-04T10:54:41Z</dcterms:created>
  <dcterms:modified xsi:type="dcterms:W3CDTF">2005-09-15T08:46:09Z</dcterms:modified>
  <cp:category/>
  <cp:version/>
  <cp:contentType/>
  <cp:contentStatus/>
</cp:coreProperties>
</file>