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1"/>
  </bookViews>
  <sheets>
    <sheet name="Arkusz1" sheetId="1" r:id="rId1"/>
    <sheet name="Arkusz2" sheetId="2" r:id="rId2"/>
    <sheet name="Arkusz3" sheetId="3" r:id="rId3"/>
  </sheets>
  <definedNames>
    <definedName name="_xlnm.Print_Area" localSheetId="1">'Arkusz2'!$A$1:$E$968</definedName>
  </definedNames>
  <calcPr fullCalcOnLoad="1"/>
</workbook>
</file>

<file path=xl/sharedStrings.xml><?xml version="1.0" encoding="utf-8"?>
<sst xmlns="http://schemas.openxmlformats.org/spreadsheetml/2006/main" count="609" uniqueCount="283">
  <si>
    <t>Załącznik Nr 2</t>
  </si>
  <si>
    <t>DZIAŁ</t>
  </si>
  <si>
    <t>ROZDZIAŁ</t>
  </si>
  <si>
    <t>§</t>
  </si>
  <si>
    <t>WYSZCZEGÓLNIENIE</t>
  </si>
  <si>
    <t xml:space="preserve">DZIAŁ </t>
  </si>
  <si>
    <t xml:space="preserve">DZIAŁ  010 - </t>
  </si>
  <si>
    <t>ROLNICTWO  I  ŁOWIECTWO</t>
  </si>
  <si>
    <t xml:space="preserve"> ROZDZIAŁ -</t>
  </si>
  <si>
    <t xml:space="preserve"> </t>
  </si>
  <si>
    <t xml:space="preserve">ROZDZIAŁ - </t>
  </si>
  <si>
    <t>Zakup usług pozostałych</t>
  </si>
  <si>
    <t>Pozostała działalność</t>
  </si>
  <si>
    <t xml:space="preserve">DZIAŁ 600 - </t>
  </si>
  <si>
    <t>TRANSPORT  I  ŁĄCZNOŚĆ</t>
  </si>
  <si>
    <t>60016</t>
  </si>
  <si>
    <t>Drogi publiczne gminne</t>
  </si>
  <si>
    <t>Zakup materiałów i wyposażenia</t>
  </si>
  <si>
    <t>Zakup usług remontowych</t>
  </si>
  <si>
    <t xml:space="preserve"> - 2 -</t>
  </si>
  <si>
    <t>2</t>
  </si>
  <si>
    <t>GOSPODARKA MIESZKANIOWA</t>
  </si>
  <si>
    <t>ROZDZIAŁ -</t>
  </si>
  <si>
    <t>70004</t>
  </si>
  <si>
    <t>Wynagrodzenia osobowe pracowników</t>
  </si>
  <si>
    <t>Dodatkowe wynagrodzenie roczne</t>
  </si>
  <si>
    <t>Składki na ubezpieczenia społeczne</t>
  </si>
  <si>
    <t>Składki na Fundusz Pracy</t>
  </si>
  <si>
    <t>Zakup energii</t>
  </si>
  <si>
    <t>Podróże służbowe krajowe</t>
  </si>
  <si>
    <t>Różne opłaty i składki</t>
  </si>
  <si>
    <t>Odpisy na zakładowy fundusz świadczeń</t>
  </si>
  <si>
    <t>socjalnych</t>
  </si>
  <si>
    <t>Opłaty na rzecz budżetu państwa</t>
  </si>
  <si>
    <t>70005</t>
  </si>
  <si>
    <t>Gospodarka gruntami i nieruchomościami</t>
  </si>
  <si>
    <t xml:space="preserve"> - 3 -</t>
  </si>
  <si>
    <t xml:space="preserve">Odpisy na zakładowy fundusz świadczeń </t>
  </si>
  <si>
    <t xml:space="preserve">DZIAŁ 710 - </t>
  </si>
  <si>
    <t>DZIAŁALNOŚĆ  USŁUGOWA</t>
  </si>
  <si>
    <t>71014</t>
  </si>
  <si>
    <t>Opracowania geodezyjne i kartograficzne</t>
  </si>
  <si>
    <t>Zakup usług pozostałych (usługi geodezyjne)</t>
  </si>
  <si>
    <t xml:space="preserve">DZIAŁ - 750 </t>
  </si>
  <si>
    <t>ADMINISTRACJA  PUBLICZNA</t>
  </si>
  <si>
    <t xml:space="preserve"> - 4 -</t>
  </si>
  <si>
    <t>75011</t>
  </si>
  <si>
    <t>Urzędy wojewódzkie</t>
  </si>
  <si>
    <t>75022</t>
  </si>
  <si>
    <t>Rady Gmin</t>
  </si>
  <si>
    <t>Różne wydatki na rzecz osób fizycznych</t>
  </si>
  <si>
    <t>75023</t>
  </si>
  <si>
    <t>Urzędy Gmin</t>
  </si>
  <si>
    <t xml:space="preserve"> - 5 -</t>
  </si>
  <si>
    <t>Różne wydatki na rzecz osób fizycznych:</t>
  </si>
  <si>
    <t xml:space="preserve">  - diety dla Przewodniczących jednostek</t>
  </si>
  <si>
    <t>Wydatki na zakupy inwestycyjne jednostek</t>
  </si>
  <si>
    <t>75095</t>
  </si>
  <si>
    <t xml:space="preserve"> - 6 -</t>
  </si>
  <si>
    <t xml:space="preserve">URZĘDY NACZELNYCH ORGANÓW WŁADZY PAŃSTWOWEJ, </t>
  </si>
  <si>
    <t>KONTROLI I OCHRONY PRAWA ORAZ SĄDOWNICTWA</t>
  </si>
  <si>
    <t xml:space="preserve">DZIAŁ - 751 </t>
  </si>
  <si>
    <t>75101</t>
  </si>
  <si>
    <t>Urzędy naczelnych organów władzy państwowej,</t>
  </si>
  <si>
    <t>kontroli i ochrony prawa</t>
  </si>
  <si>
    <t xml:space="preserve">DZIAŁ - 754 </t>
  </si>
  <si>
    <t xml:space="preserve">BEZPIECZEŃSTWO PUBLICZNE   I  OCHRONA </t>
  </si>
  <si>
    <t>PRZECIWPOŻAROWA</t>
  </si>
  <si>
    <t>75412</t>
  </si>
  <si>
    <t>Ochotnicze Straże Pożarne</t>
  </si>
  <si>
    <t>75414</t>
  </si>
  <si>
    <t>Obrona Cywilna</t>
  </si>
  <si>
    <t xml:space="preserve">DZIAŁ 757 - </t>
  </si>
  <si>
    <t>OBSŁUGA DŁUGU PUBLICZNEGO</t>
  </si>
  <si>
    <t>75702</t>
  </si>
  <si>
    <t xml:space="preserve">Obsługa papierów wartościowych, kredytów </t>
  </si>
  <si>
    <t>i pożyczek jednostek samorządu terytorialnego</t>
  </si>
  <si>
    <t xml:space="preserve">DZIAŁ 758 - </t>
  </si>
  <si>
    <t>RÓŻNE ROZLICZENIA</t>
  </si>
  <si>
    <t>75818</t>
  </si>
  <si>
    <t>Rezerwy ogólne i celowe</t>
  </si>
  <si>
    <t>Rezerwy</t>
  </si>
  <si>
    <t>DZIAŁ 801 -</t>
  </si>
  <si>
    <t>OŚWIATA I WYCHOWANIE</t>
  </si>
  <si>
    <t>80101</t>
  </si>
  <si>
    <t>Szkoły Podstawowe</t>
  </si>
  <si>
    <t xml:space="preserve">Wynagrodzenia osobowe pracowników </t>
  </si>
  <si>
    <t>Zakup leków i materiałów medycznych</t>
  </si>
  <si>
    <t>Zakup pomocy naukowych, dydaktycznych</t>
  </si>
  <si>
    <t>i książek</t>
  </si>
  <si>
    <t xml:space="preserve">ROZDZIAŁ -   </t>
  </si>
  <si>
    <t>80110</t>
  </si>
  <si>
    <t>Gimnazja</t>
  </si>
  <si>
    <t xml:space="preserve">DZIAŁ 851 - </t>
  </si>
  <si>
    <t>OCHRONA ZDROWIA</t>
  </si>
  <si>
    <t>85154</t>
  </si>
  <si>
    <t>Przeciwdziałanie alkoholizmowi</t>
  </si>
  <si>
    <t>Zakup materiałów  i wyposażenia</t>
  </si>
  <si>
    <t>80113</t>
  </si>
  <si>
    <t>Dowożenie uczniów do szkół</t>
  </si>
  <si>
    <t>Zasiłki i pomoc w naturze oraz składki na</t>
  </si>
  <si>
    <t>Świadczenia społeczne</t>
  </si>
  <si>
    <t>Składki na ubezpieczenia zdrowotne</t>
  </si>
  <si>
    <t>Dodatki mieszkaniowe</t>
  </si>
  <si>
    <t>Ośrodki  pomocy społecznej</t>
  </si>
  <si>
    <t>Odpisy na zakładowy fundusz  świadczeń</t>
  </si>
  <si>
    <t>Usługi opiekuńcze i specjalistyczne usługi</t>
  </si>
  <si>
    <t>opiekuńcze</t>
  </si>
  <si>
    <t>DZIAŁ 854 -</t>
  </si>
  <si>
    <t>EDUKACYJNA OPIEKA WYCHOWAWCZA</t>
  </si>
  <si>
    <t>85401</t>
  </si>
  <si>
    <t>Świetlice szkolne</t>
  </si>
  <si>
    <t>Przedszkola</t>
  </si>
  <si>
    <t>Zakup środków żywności</t>
  </si>
  <si>
    <t>Zakup pomocy naukowych,dydaktycznych</t>
  </si>
  <si>
    <t xml:space="preserve"> - 9 -</t>
  </si>
  <si>
    <t xml:space="preserve"> - 10 -</t>
  </si>
  <si>
    <t xml:space="preserve"> - 12 -</t>
  </si>
  <si>
    <t xml:space="preserve">DZIAŁ  900 - </t>
  </si>
  <si>
    <t>GOSPODARKA KOMUNALNA I OCHRONA ŚRODOWISKA</t>
  </si>
  <si>
    <t>90003</t>
  </si>
  <si>
    <t>Oczyszczanie miast i wsi</t>
  </si>
  <si>
    <t xml:space="preserve"> - 13 -</t>
  </si>
  <si>
    <t>90013</t>
  </si>
  <si>
    <t>90015</t>
  </si>
  <si>
    <t>Oświetlenie ulic, placów i dróg</t>
  </si>
  <si>
    <t>90095</t>
  </si>
  <si>
    <t xml:space="preserve">DZIAŁ 921 - </t>
  </si>
  <si>
    <t>KULTURA I OCHRONA DZIEDZICTWA NARODOWEGO</t>
  </si>
  <si>
    <t>92109</t>
  </si>
  <si>
    <t>Domy i ośrodki kultury,  świetlice i kluby</t>
  </si>
  <si>
    <t>Biblioteki</t>
  </si>
  <si>
    <t>92120</t>
  </si>
  <si>
    <t>Ochrona i konserwacja zabytków</t>
  </si>
  <si>
    <t xml:space="preserve"> - 15 -</t>
  </si>
  <si>
    <t>WYDATKI  OGÓŁEM:</t>
  </si>
  <si>
    <t>Schroniska dla zwierząt</t>
  </si>
  <si>
    <t xml:space="preserve"> - 16 -</t>
  </si>
  <si>
    <t xml:space="preserve">ROZDZIAŁ </t>
  </si>
  <si>
    <t xml:space="preserve">Urzędy Wojewódzkie </t>
  </si>
  <si>
    <t>Zakup materiałów</t>
  </si>
  <si>
    <t xml:space="preserve">DZIAŁ 751 - </t>
  </si>
  <si>
    <t>URZĘDY NACZELNYCH ORGANÓW WŁADZY PAŃSTWOWEJ,</t>
  </si>
  <si>
    <t>DOTACJE  OGÓŁEM:</t>
  </si>
  <si>
    <t>92116</t>
  </si>
  <si>
    <t>Odsetki i dyskonto od krajowych skarbowych</t>
  </si>
  <si>
    <t xml:space="preserve">Zakup usług remontowych </t>
  </si>
  <si>
    <t xml:space="preserve"> ADMINISTRACJA PUBLICZNA</t>
  </si>
  <si>
    <t>DZIAŁ  750 - ADMINISTRACJA PUBLICZNA</t>
  </si>
  <si>
    <t>01030</t>
  </si>
  <si>
    <t>Izby Rolnicze</t>
  </si>
  <si>
    <t xml:space="preserve">Składki na ubezpieczenia zdrowotne opłacane za </t>
  </si>
  <si>
    <r>
      <t>osoby pobierające niektóre świadczenia z pomocy</t>
    </r>
    <r>
      <rPr>
        <b/>
        <sz val="11"/>
        <rFont val="Arial CE"/>
        <family val="2"/>
      </rPr>
      <t xml:space="preserve"> </t>
    </r>
  </si>
  <si>
    <t>Zakup usług zdrowotnych</t>
  </si>
  <si>
    <t xml:space="preserve">Podróże służbowe krajowe </t>
  </si>
  <si>
    <t xml:space="preserve">ubezpieczenia społeczne </t>
  </si>
  <si>
    <t>Składki na ubezpieczenia zdrowotne opłacane</t>
  </si>
  <si>
    <t>za osoby pobierające niektóre świadczenia z</t>
  </si>
  <si>
    <t>pomocy społecznej</t>
  </si>
  <si>
    <t xml:space="preserve">Składki na ubezpieczenia zdrowotne </t>
  </si>
  <si>
    <t xml:space="preserve">Zakup pomocy naukowych, dydaktycznych </t>
  </si>
  <si>
    <t xml:space="preserve"> i książek</t>
  </si>
  <si>
    <t>( diety dla radnych )</t>
  </si>
  <si>
    <t>( ekwiwalent za udział w akcji gaszenia pożarów )</t>
  </si>
  <si>
    <t xml:space="preserve"> - 11 -</t>
  </si>
  <si>
    <t>ROZDZIAŁ-</t>
  </si>
  <si>
    <t>75814</t>
  </si>
  <si>
    <t>Różne rozliczenia finansowe</t>
  </si>
  <si>
    <t xml:space="preserve">Zakup usług pozostałych </t>
  </si>
  <si>
    <t>DZIAŁ 700 -</t>
  </si>
  <si>
    <t xml:space="preserve">w tym: opłaty za wyłączenie gruntów z produkcji </t>
  </si>
  <si>
    <t xml:space="preserve">rolnej </t>
  </si>
  <si>
    <t>Wydatki inwestycyjne jednostek budżetowych</t>
  </si>
  <si>
    <t xml:space="preserve"> - 7 -</t>
  </si>
  <si>
    <t xml:space="preserve"> - 8 -</t>
  </si>
  <si>
    <t xml:space="preserve"> - 14 -</t>
  </si>
  <si>
    <t>Koszty postępowania sądowego i prokuratorskiego</t>
  </si>
  <si>
    <t xml:space="preserve"> ( w zł. )</t>
  </si>
  <si>
    <t xml:space="preserve">Różne jednostki obsługi gospodarki </t>
  </si>
  <si>
    <t>mieszkaniowej</t>
  </si>
  <si>
    <t xml:space="preserve">DZIAŁ 852 - </t>
  </si>
  <si>
    <t>POMOC SPOŁECZNA</t>
  </si>
  <si>
    <t>85213</t>
  </si>
  <si>
    <t>85214</t>
  </si>
  <si>
    <t>85219</t>
  </si>
  <si>
    <t>PLAN  WYDATKÓW</t>
  </si>
  <si>
    <t>85215</t>
  </si>
  <si>
    <t>85228</t>
  </si>
  <si>
    <t xml:space="preserve"> - bieżące utrzymanie "PELIKANA" - 5 000,-</t>
  </si>
  <si>
    <t>75405</t>
  </si>
  <si>
    <t>Komendy powiatowe Policji</t>
  </si>
  <si>
    <t>80146</t>
  </si>
  <si>
    <t>Dokształcanie i doskonalenie nauczycieli</t>
  </si>
  <si>
    <t xml:space="preserve">    pomocniczych </t>
  </si>
  <si>
    <t>Wpłaty na Państwowy Fundusz Rehabilitacji</t>
  </si>
  <si>
    <t>Osób Niepełnosprawnych</t>
  </si>
  <si>
    <t>80104</t>
  </si>
  <si>
    <r>
      <t>PLAN  WYDATKÓW DOTACJI CELOWYCH NA ZADANIA</t>
    </r>
    <r>
      <rPr>
        <b/>
        <i/>
        <sz val="14"/>
        <rFont val="Arial CE"/>
        <family val="2"/>
      </rPr>
      <t xml:space="preserve"> </t>
    </r>
  </si>
  <si>
    <r>
      <t xml:space="preserve">          </t>
    </r>
    <r>
      <rPr>
        <b/>
        <i/>
        <u val="single"/>
        <sz val="14"/>
        <rFont val="Arial CE"/>
        <family val="2"/>
      </rPr>
      <t>ZLECONE   GMINIE Z ZAKRESU ADMINISTRACJI</t>
    </r>
    <r>
      <rPr>
        <b/>
        <i/>
        <sz val="14"/>
        <rFont val="Arial CE"/>
        <family val="2"/>
      </rPr>
      <t xml:space="preserve"> </t>
    </r>
  </si>
  <si>
    <t>w tym: składka na Związek Gmin Wiejskich</t>
  </si>
  <si>
    <t>01095</t>
  </si>
  <si>
    <t xml:space="preserve"> - dofinansowanie pracownika  d / s doradztwa</t>
  </si>
  <si>
    <t>Wydatki osobowe nie zaliczone do wynagrodzeń</t>
  </si>
  <si>
    <t>(ekwiwalent za odzież)</t>
  </si>
  <si>
    <t>( ekwiwalent za odzież )</t>
  </si>
  <si>
    <t>Wynagrodzenia bezosobowe</t>
  </si>
  <si>
    <t>papierów wartościowych oraz od krajowych</t>
  </si>
  <si>
    <t>Zakup pomocy naukowych , dydaktycznych</t>
  </si>
  <si>
    <t>85202</t>
  </si>
  <si>
    <t>Domy Pomocy Społecznej</t>
  </si>
  <si>
    <t>85212</t>
  </si>
  <si>
    <t>ubezpieczenia społecznego</t>
  </si>
  <si>
    <t>społecznej oraz niektóre świadczenia rodzinne</t>
  </si>
  <si>
    <t>(ekwiwalent za odzież )</t>
  </si>
  <si>
    <t>Wpłaty gmin na rzecz Izb Rolniczych w wysokości</t>
  </si>
  <si>
    <t>2 % uzyskanych wpływów z podatku rolnego</t>
  </si>
  <si>
    <t>( pracownicy interwencyjni )</t>
  </si>
  <si>
    <t>z ubezpieczenia społecznego</t>
  </si>
  <si>
    <t>Wpłaty na Państwowy Fundusz</t>
  </si>
  <si>
    <t>Rehabilitacji Osób Niepełnosprawnych</t>
  </si>
  <si>
    <t>Odpis na zakładowy fundusz świadczeń</t>
  </si>
  <si>
    <t>pożyczek i kredytów</t>
  </si>
  <si>
    <t>85295</t>
  </si>
  <si>
    <t xml:space="preserve"> - pobranie prób glebowych - 2.600,-</t>
  </si>
  <si>
    <t>(budowa barier na przepustach dróg gminnych</t>
  </si>
  <si>
    <t xml:space="preserve"> oraz ekspertyzy i przeglądy okresowe dróg)</t>
  </si>
  <si>
    <t xml:space="preserve"> - w tym decyzje o warunkach zabudowy - 10.000,-</t>
  </si>
  <si>
    <t>budżetowych</t>
  </si>
  <si>
    <t xml:space="preserve"> - dodatki wiejskie           - 10.295,-</t>
  </si>
  <si>
    <t xml:space="preserve"> - dodatki mieszkaniowe  -   1.960,-</t>
  </si>
  <si>
    <t xml:space="preserve"> - fundusz zdrowotny       -      506,-</t>
  </si>
  <si>
    <t xml:space="preserve"> - dodatki mieszkaniowe -  5.160,-</t>
  </si>
  <si>
    <t xml:space="preserve"> - dodatki wiejskie          - 39.201,-</t>
  </si>
  <si>
    <t xml:space="preserve"> - fundusz zdrowotny      -   1.830,-</t>
  </si>
  <si>
    <t>w tym zwrot za bilety miesięczne - 5 000,-</t>
  </si>
  <si>
    <t xml:space="preserve"> w tym: zakup produktów na pokazy kulinarne</t>
  </si>
  <si>
    <t>Zakup usług dostępu do sieci Internet</t>
  </si>
  <si>
    <t>PLAN NA 2006r.</t>
  </si>
  <si>
    <t>PLAN NA 2006rok(w zł)</t>
  </si>
  <si>
    <r>
      <t xml:space="preserve">                              </t>
    </r>
    <r>
      <rPr>
        <b/>
        <i/>
        <u val="single"/>
        <sz val="14"/>
        <rFont val="Arial CE"/>
        <family val="2"/>
      </rPr>
      <t>RZĄDOWEJ NA 2006 ROK</t>
    </r>
  </si>
  <si>
    <t xml:space="preserve"> - 17 - </t>
  </si>
  <si>
    <t xml:space="preserve"> - 18 -</t>
  </si>
  <si>
    <t xml:space="preserve"> - wykonanie kanalizacji sanitarnej Sady-Tysiąclecia - 40.000,-</t>
  </si>
  <si>
    <t>w tym: - dożywianie dzieci w szkole  - 51.000,-</t>
  </si>
  <si>
    <t xml:space="preserve">  Koła Wiejskie  - 3.000,-</t>
  </si>
  <si>
    <t xml:space="preserve">  ZWGKW         - 1.000,-</t>
  </si>
  <si>
    <t xml:space="preserve">   rolniczego Przysiek         - 1.000,-</t>
  </si>
  <si>
    <t xml:space="preserve"> - dodatki mieszkaniowe  -12.120,-</t>
  </si>
  <si>
    <t xml:space="preserve"> - dodatki wiejskie           -73.368,-</t>
  </si>
  <si>
    <t xml:space="preserve"> - fundusz zdrowotny       -  3.338,-</t>
  </si>
  <si>
    <t xml:space="preserve">           - zasiłki celowe                       - 30.000,-</t>
  </si>
  <si>
    <t xml:space="preserve"> - dodatki mieszkaniowe -       360,- </t>
  </si>
  <si>
    <t xml:space="preserve"> - dodatek wiejski           -     1.651,- </t>
  </si>
  <si>
    <t>w tym brydż - 1 500,-</t>
  </si>
  <si>
    <t xml:space="preserve"> - opracowanie koncepcji i dokumentacji</t>
  </si>
  <si>
    <t xml:space="preserve">   technicznej skanalizowania obszarów</t>
  </si>
  <si>
    <t xml:space="preserve">   wiejskich  -  40.980,-</t>
  </si>
  <si>
    <t xml:space="preserve"> - modernizacja drogi gminnej Mazanki - Czeczewo</t>
  </si>
  <si>
    <t xml:space="preserve"> - wymiana kotła c.o. i modernizacja kotłowni Fijewo</t>
  </si>
  <si>
    <t xml:space="preserve"> - wymiana okien w budynku Urzędu Miasta i Gminy</t>
  </si>
  <si>
    <t xml:space="preserve"> - Budowa Gminnej Stacji Uzdatniania Wody wraz</t>
  </si>
  <si>
    <t xml:space="preserve">   z wymianą i rozbudową sieci wodociągowej na</t>
  </si>
  <si>
    <t xml:space="preserve">   terenie miasta i gminy Radzyń Chełmiński        - 1.072.381,-</t>
  </si>
  <si>
    <t xml:space="preserve"> - Dokończenie budowy świetlicy wraz</t>
  </si>
  <si>
    <t xml:space="preserve">   z zagospodarowaniem w miejscowości Zakrzewo</t>
  </si>
  <si>
    <t xml:space="preserve"> - wymiana okien w SP Radzyń Chełm, Gimnazjum</t>
  </si>
  <si>
    <t>Rady Miejskiej</t>
  </si>
  <si>
    <t>Radzynia Chełmińskiego</t>
  </si>
  <si>
    <t xml:space="preserve">   i Przedszkolu  - 60.000,-</t>
  </si>
  <si>
    <t xml:space="preserve"> - modernizacja boiska sportowego </t>
  </si>
  <si>
    <t xml:space="preserve">   na cele publiczno - szkolne  -  25 000,-</t>
  </si>
  <si>
    <t>(diety dla komisji AA)</t>
  </si>
  <si>
    <t xml:space="preserve">składki na ubezpieczenia emerytalne i rentowe z </t>
  </si>
  <si>
    <t xml:space="preserve">Świadczenia rodzinne, zaliczka alimentacyjna oraz </t>
  </si>
  <si>
    <t>85232</t>
  </si>
  <si>
    <t>Centra Integracji Społecznej</t>
  </si>
  <si>
    <t>Dotacja przedmiotowa z budżetu dla</t>
  </si>
  <si>
    <t>gospodarstwa pomocniczego</t>
  </si>
  <si>
    <t>w tym: opracowanie koncepcji zagospodarowania</t>
  </si>
  <si>
    <t>"ZAMKU" - 11 000,-</t>
  </si>
  <si>
    <t>składki na ubezpieczenia emerytalne i rentowe</t>
  </si>
  <si>
    <t>do uchwały Nr XXV/204/05</t>
  </si>
  <si>
    <t>z dnia 21 grudnia 2005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</si>
</sst>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 ;\-0\ "/>
    <numFmt numFmtId="165" formatCode="#,##0_ ;\-#,##0\ "/>
    <numFmt numFmtId="166" formatCode="#,##0\ _z_ł"/>
  </numFmts>
  <fonts count="9">
    <font>
      <sz val="10"/>
      <name val="Arial CE"/>
      <family val="0"/>
    </font>
    <font>
      <b/>
      <i/>
      <u val="single"/>
      <sz val="16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i/>
      <u val="singleAccounting"/>
      <sz val="16"/>
      <name val="Arial CE"/>
      <family val="2"/>
    </font>
    <font>
      <b/>
      <i/>
      <u val="single"/>
      <sz val="14"/>
      <name val="Arial CE"/>
      <family val="2"/>
    </font>
    <font>
      <b/>
      <sz val="18"/>
      <name val="Arial CE"/>
      <family val="2"/>
    </font>
    <font>
      <sz val="11"/>
      <name val="Arial CE"/>
      <family val="2"/>
    </font>
    <font>
      <b/>
      <i/>
      <sz val="14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0" fillId="0" borderId="3" xfId="0" applyNumberFormat="1" applyBorder="1" applyAlignment="1">
      <alignment horizontal="center"/>
    </xf>
    <xf numFmtId="49" fontId="3" fillId="0" borderId="2" xfId="0" applyNumberFormat="1" applyFont="1" applyBorder="1" applyAlignment="1">
      <alignment horizontal="left"/>
    </xf>
    <xf numFmtId="49" fontId="0" fillId="0" borderId="0" xfId="0" applyNumberFormat="1" applyAlignment="1">
      <alignment horizontal="left"/>
    </xf>
    <xf numFmtId="49" fontId="3" fillId="0" borderId="0" xfId="0" applyNumberFormat="1" applyFont="1" applyAlignment="1">
      <alignment horizontal="left"/>
    </xf>
    <xf numFmtId="49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2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41" fontId="0" fillId="0" borderId="0" xfId="0" applyNumberFormat="1" applyAlignment="1">
      <alignment/>
    </xf>
    <xf numFmtId="41" fontId="0" fillId="0" borderId="1" xfId="0" applyNumberFormat="1" applyBorder="1" applyAlignment="1">
      <alignment/>
    </xf>
    <xf numFmtId="41" fontId="0" fillId="0" borderId="2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3" fillId="0" borderId="2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1" fontId="3" fillId="0" borderId="0" xfId="0" applyNumberFormat="1" applyFont="1" applyAlignment="1">
      <alignment/>
    </xf>
    <xf numFmtId="41" fontId="3" fillId="0" borderId="0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 horizontal="center"/>
    </xf>
    <xf numFmtId="41" fontId="0" fillId="0" borderId="0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1" fontId="0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41" fontId="0" fillId="0" borderId="1" xfId="0" applyNumberFormat="1" applyFont="1" applyBorder="1" applyAlignment="1">
      <alignment/>
    </xf>
    <xf numFmtId="41" fontId="0" fillId="0" borderId="2" xfId="0" applyNumberFormat="1" applyBorder="1" applyAlignment="1">
      <alignment horizontal="left"/>
    </xf>
    <xf numFmtId="41" fontId="2" fillId="0" borderId="0" xfId="0" applyNumberFormat="1" applyFont="1" applyAlignment="1">
      <alignment horizontal="center"/>
    </xf>
    <xf numFmtId="41" fontId="3" fillId="0" borderId="0" xfId="0" applyNumberFormat="1" applyFont="1" applyAlignment="1">
      <alignment horizontal="center"/>
    </xf>
    <xf numFmtId="164" fontId="0" fillId="0" borderId="4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41" fontId="3" fillId="0" borderId="1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49" fontId="0" fillId="0" borderId="2" xfId="0" applyNumberFormat="1" applyBorder="1" applyAlignment="1">
      <alignment horizontal="center"/>
    </xf>
    <xf numFmtId="41" fontId="0" fillId="0" borderId="2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41" fontId="2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1" fontId="0" fillId="0" borderId="0" xfId="0" applyNumberFormat="1" applyFont="1" applyAlignment="1">
      <alignment/>
    </xf>
    <xf numFmtId="49" fontId="8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49" fontId="7" fillId="0" borderId="1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0" xfId="0" applyFill="1" applyBorder="1" applyAlignment="1">
      <alignment/>
    </xf>
    <xf numFmtId="49" fontId="0" fillId="0" borderId="4" xfId="0" applyNumberFormat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6" xfId="0" applyBorder="1" applyAlignment="1">
      <alignment/>
    </xf>
    <xf numFmtId="49" fontId="5" fillId="0" borderId="6" xfId="0" applyNumberFormat="1" applyFont="1" applyBorder="1" applyAlignment="1">
      <alignment horizontal="left"/>
    </xf>
    <xf numFmtId="0" fontId="0" fillId="0" borderId="6" xfId="0" applyBorder="1" applyAlignment="1">
      <alignment horizontal="center"/>
    </xf>
    <xf numFmtId="41" fontId="0" fillId="0" borderId="6" xfId="0" applyNumberFormat="1" applyBorder="1" applyAlignment="1">
      <alignment/>
    </xf>
    <xf numFmtId="164" fontId="0" fillId="0" borderId="1" xfId="0" applyNumberFormat="1" applyBorder="1" applyAlignment="1">
      <alignment horizontal="center"/>
    </xf>
    <xf numFmtId="49" fontId="0" fillId="0" borderId="6" xfId="0" applyNumberFormat="1" applyBorder="1" applyAlignment="1">
      <alignment horizontal="left"/>
    </xf>
    <xf numFmtId="166" fontId="0" fillId="0" borderId="0" xfId="0" applyNumberFormat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165" fontId="0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4" sqref="D14"/>
    </sheetView>
  </sheetViews>
  <sheetFormatPr defaultColWidth="9.00390625" defaultRowHeight="12.75"/>
  <cols>
    <col min="1" max="2" width="12.00390625" style="0" customWidth="1"/>
    <col min="3" max="3" width="7.375" style="0" customWidth="1"/>
    <col min="4" max="4" width="42.875" style="0" customWidth="1"/>
    <col min="5" max="5" width="25.00390625" style="0" customWidth="1"/>
  </cols>
  <sheetData/>
  <printOptions/>
  <pageMargins left="0.75" right="0.75" top="1" bottom="1" header="0.5" footer="0.5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R1099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11.625" style="0" customWidth="1"/>
    <col min="2" max="2" width="10.875" style="13" customWidth="1"/>
    <col min="3" max="3" width="6.25390625" style="4" customWidth="1"/>
    <col min="4" max="4" width="44.25390625" style="0" customWidth="1"/>
    <col min="5" max="5" width="23.75390625" style="25" customWidth="1"/>
  </cols>
  <sheetData>
    <row r="1" ht="12.75">
      <c r="E1" s="25" t="s">
        <v>0</v>
      </c>
    </row>
    <row r="2" ht="12.75">
      <c r="E2" s="25" t="s">
        <v>281</v>
      </c>
    </row>
    <row r="3" ht="12.75">
      <c r="E3" s="25" t="s">
        <v>266</v>
      </c>
    </row>
    <row r="4" ht="12.75">
      <c r="E4" s="25" t="s">
        <v>267</v>
      </c>
    </row>
    <row r="5" ht="12.75">
      <c r="E5" s="25" t="s">
        <v>282</v>
      </c>
    </row>
    <row r="8" spans="4:5" ht="23.25">
      <c r="D8" s="73" t="s">
        <v>185</v>
      </c>
      <c r="E8" s="25" t="s">
        <v>9</v>
      </c>
    </row>
    <row r="9" ht="12.75" customHeight="1">
      <c r="D9" s="73"/>
    </row>
    <row r="11" spans="1:5" ht="13.5" thickBot="1">
      <c r="A11" s="5"/>
      <c r="B11" s="21"/>
      <c r="C11" s="30"/>
      <c r="D11" s="5"/>
      <c r="E11" s="53"/>
    </row>
    <row r="12" spans="1:5" ht="13.5" thickTop="1">
      <c r="A12" s="6"/>
      <c r="B12" s="22"/>
      <c r="C12" s="20"/>
      <c r="D12" s="6"/>
      <c r="E12" s="28"/>
    </row>
    <row r="13" spans="1:5" ht="12.75">
      <c r="A13" s="3" t="s">
        <v>5</v>
      </c>
      <c r="B13" s="10" t="s">
        <v>2</v>
      </c>
      <c r="C13" s="3" t="s">
        <v>3</v>
      </c>
      <c r="D13" s="3" t="s">
        <v>4</v>
      </c>
      <c r="E13" s="54" t="s">
        <v>237</v>
      </c>
    </row>
    <row r="14" spans="1:5" ht="13.5" thickBot="1">
      <c r="A14" s="5"/>
      <c r="B14" s="21"/>
      <c r="C14" s="30"/>
      <c r="D14" s="5"/>
      <c r="E14" s="72" t="s">
        <v>177</v>
      </c>
    </row>
    <row r="15" spans="1:5" ht="13.5" thickTop="1">
      <c r="A15" s="7">
        <v>1</v>
      </c>
      <c r="B15" s="11">
        <v>2</v>
      </c>
      <c r="C15" s="7">
        <v>3</v>
      </c>
      <c r="D15" s="7">
        <v>4</v>
      </c>
      <c r="E15" s="11">
        <v>5</v>
      </c>
    </row>
    <row r="16" spans="6:40" ht="12.75"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1:40" ht="15">
      <c r="A17" s="18" t="s">
        <v>6</v>
      </c>
      <c r="B17" s="19" t="s">
        <v>7</v>
      </c>
      <c r="C17" s="34"/>
      <c r="D17" s="18"/>
      <c r="E17" s="36">
        <f>SUM(E20+E27)</f>
        <v>56220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1:40" ht="12.75" customHeight="1" thickBot="1">
      <c r="A18" s="9"/>
      <c r="B18" s="12"/>
      <c r="C18" s="31"/>
      <c r="D18" s="9"/>
      <c r="E18" s="29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1:40" ht="12.75" customHeight="1" thickTop="1">
      <c r="A19" s="18"/>
      <c r="B19" s="19"/>
      <c r="C19" s="34"/>
      <c r="D19" s="18"/>
      <c r="E19" s="3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1:40" ht="12.75" customHeight="1">
      <c r="A20" s="43" t="s">
        <v>22</v>
      </c>
      <c r="B20" s="62" t="s">
        <v>149</v>
      </c>
      <c r="C20" s="34"/>
      <c r="D20" s="78" t="s">
        <v>150</v>
      </c>
      <c r="E20" s="47">
        <f>SUM(E23)</f>
        <v>11640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1:40" ht="12.75" customHeight="1">
      <c r="A21" s="51"/>
      <c r="B21" s="63"/>
      <c r="C21" s="57"/>
      <c r="D21" s="79"/>
      <c r="E21" s="58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1:40" ht="12.75" customHeight="1">
      <c r="A22" s="43"/>
      <c r="B22" s="62"/>
      <c r="C22" s="34"/>
      <c r="D22" s="78"/>
      <c r="E22" s="3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1:40" ht="12.75" customHeight="1">
      <c r="A23" s="43"/>
      <c r="B23" s="62"/>
      <c r="C23" s="44">
        <v>2850</v>
      </c>
      <c r="D23" s="43" t="s">
        <v>214</v>
      </c>
      <c r="E23" s="47">
        <v>11640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1:40" ht="12.75" customHeight="1">
      <c r="A24" s="43"/>
      <c r="B24" s="62"/>
      <c r="C24" s="80"/>
      <c r="D24" s="43" t="s">
        <v>215</v>
      </c>
      <c r="E24" s="3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1:40" ht="12.75" customHeight="1">
      <c r="A25" s="48"/>
      <c r="B25" s="49"/>
      <c r="C25" s="81"/>
      <c r="D25" s="82"/>
      <c r="E25" s="58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6:40" ht="12.75"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1:40" ht="12.75">
      <c r="A27" t="s">
        <v>8</v>
      </c>
      <c r="B27" s="13" t="s">
        <v>200</v>
      </c>
      <c r="C27" s="4" t="s">
        <v>9</v>
      </c>
      <c r="D27" t="s">
        <v>12</v>
      </c>
      <c r="E27" s="25">
        <f>SUM(E30:E35)</f>
        <v>44580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1:40" ht="12.75">
      <c r="A28" s="2"/>
      <c r="B28" s="23"/>
      <c r="C28" s="32"/>
      <c r="D28" s="2"/>
      <c r="E28" s="2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6:40" ht="12.75"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3:40" ht="12.75">
      <c r="C30" s="4">
        <v>4300</v>
      </c>
      <c r="D30" t="s">
        <v>168</v>
      </c>
      <c r="E30" s="25">
        <v>3600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4:40" ht="12.75">
      <c r="D31" t="s">
        <v>201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1:5" s="6" customFormat="1" ht="12.75">
      <c r="A32"/>
      <c r="B32" s="13"/>
      <c r="C32" s="4"/>
      <c r="D32" t="s">
        <v>246</v>
      </c>
      <c r="E32" s="25"/>
    </row>
    <row r="33" spans="2:5" s="6" customFormat="1" ht="12.75">
      <c r="B33" s="22"/>
      <c r="C33" s="20"/>
      <c r="D33" s="6" t="s">
        <v>223</v>
      </c>
      <c r="E33" s="28"/>
    </row>
    <row r="34" spans="2:5" s="6" customFormat="1" ht="12.75">
      <c r="B34" s="22"/>
      <c r="C34" s="20"/>
      <c r="E34" s="28"/>
    </row>
    <row r="35" spans="2:5" s="6" customFormat="1" ht="12.75">
      <c r="B35" s="22"/>
      <c r="C35" s="20">
        <v>6050</v>
      </c>
      <c r="D35" s="6" t="s">
        <v>172</v>
      </c>
      <c r="E35" s="28">
        <v>40980</v>
      </c>
    </row>
    <row r="36" spans="2:5" s="6" customFormat="1" ht="12.75">
      <c r="B36" s="22"/>
      <c r="C36" s="20"/>
      <c r="D36" s="6" t="s">
        <v>254</v>
      </c>
      <c r="E36" s="28"/>
    </row>
    <row r="37" spans="2:5" s="6" customFormat="1" ht="12.75">
      <c r="B37" s="22"/>
      <c r="C37" s="20"/>
      <c r="D37" s="85" t="s">
        <v>255</v>
      </c>
      <c r="E37" s="28"/>
    </row>
    <row r="38" spans="1:5" s="6" customFormat="1" ht="13.5" thickBot="1">
      <c r="A38" s="5"/>
      <c r="B38" s="21"/>
      <c r="C38" s="30"/>
      <c r="D38" s="5" t="s">
        <v>256</v>
      </c>
      <c r="E38" s="27"/>
    </row>
    <row r="39" spans="1:5" s="6" customFormat="1" ht="13.5" thickTop="1">
      <c r="A39"/>
      <c r="B39" s="13"/>
      <c r="C39" s="4"/>
      <c r="D39"/>
      <c r="E39" s="25"/>
    </row>
    <row r="40" spans="1:5" s="6" customFormat="1" ht="15">
      <c r="A40" s="8" t="s">
        <v>13</v>
      </c>
      <c r="B40" s="14" t="s">
        <v>14</v>
      </c>
      <c r="C40" s="33"/>
      <c r="D40" s="8"/>
      <c r="E40" s="35">
        <f>SUM(E43)</f>
        <v>258000</v>
      </c>
    </row>
    <row r="41" spans="1:5" s="6" customFormat="1" ht="13.5" thickBot="1">
      <c r="A41" s="5"/>
      <c r="B41" s="21"/>
      <c r="C41" s="30"/>
      <c r="D41" s="5"/>
      <c r="E41" s="27"/>
    </row>
    <row r="42" spans="1:5" s="6" customFormat="1" ht="13.5" thickTop="1">
      <c r="A42"/>
      <c r="B42" s="13"/>
      <c r="C42" s="4"/>
      <c r="D42"/>
      <c r="E42" s="25"/>
    </row>
    <row r="43" spans="1:5" s="6" customFormat="1" ht="12.75">
      <c r="A43" t="s">
        <v>10</v>
      </c>
      <c r="B43" s="13" t="s">
        <v>15</v>
      </c>
      <c r="C43" s="4"/>
      <c r="D43" t="s">
        <v>16</v>
      </c>
      <c r="E43" s="25">
        <f>SUM(E46:E52)</f>
        <v>258000</v>
      </c>
    </row>
    <row r="44" spans="1:5" s="6" customFormat="1" ht="12.75">
      <c r="A44" s="2"/>
      <c r="B44" s="23"/>
      <c r="C44" s="32"/>
      <c r="D44" s="2"/>
      <c r="E44" s="26"/>
    </row>
    <row r="45" spans="1:5" s="6" customFormat="1" ht="12.75">
      <c r="A45"/>
      <c r="B45" s="13"/>
      <c r="C45" s="4"/>
      <c r="D45"/>
      <c r="E45" s="25"/>
    </row>
    <row r="46" spans="1:5" s="6" customFormat="1" ht="12.75">
      <c r="A46"/>
      <c r="B46" s="13"/>
      <c r="C46" s="4">
        <v>4270</v>
      </c>
      <c r="D46" t="s">
        <v>18</v>
      </c>
      <c r="E46" s="25">
        <v>158000</v>
      </c>
    </row>
    <row r="47" spans="1:5" s="6" customFormat="1" ht="12.75">
      <c r="A47"/>
      <c r="B47" s="13"/>
      <c r="C47" s="4"/>
      <c r="D47"/>
      <c r="E47" s="25"/>
    </row>
    <row r="48" spans="1:5" s="6" customFormat="1" ht="12.75">
      <c r="A48"/>
      <c r="B48" s="13"/>
      <c r="C48" s="4">
        <v>4300</v>
      </c>
      <c r="D48" t="s">
        <v>11</v>
      </c>
      <c r="E48" s="25">
        <v>10000</v>
      </c>
    </row>
    <row r="49" spans="1:5" s="6" customFormat="1" ht="12.75">
      <c r="A49"/>
      <c r="B49" s="13"/>
      <c r="C49" s="4"/>
      <c r="D49" t="s">
        <v>224</v>
      </c>
      <c r="E49" s="25"/>
    </row>
    <row r="50" spans="1:5" s="6" customFormat="1" ht="12.75">
      <c r="A50"/>
      <c r="B50" s="13"/>
      <c r="C50" s="4"/>
      <c r="D50" t="s">
        <v>225</v>
      </c>
      <c r="E50" s="25"/>
    </row>
    <row r="51" spans="6:40" ht="12.75"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</row>
    <row r="52" spans="3:40" ht="12.75">
      <c r="C52" s="4">
        <v>6050</v>
      </c>
      <c r="D52" t="s">
        <v>172</v>
      </c>
      <c r="E52" s="25">
        <v>90000</v>
      </c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4:40" ht="12.75">
      <c r="D53" t="s">
        <v>257</v>
      </c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1:40" ht="12.75">
      <c r="A54" s="2"/>
      <c r="B54" s="23"/>
      <c r="C54" s="32"/>
      <c r="D54" s="2"/>
      <c r="E54" s="2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</row>
    <row r="55" spans="1:40" ht="12.75">
      <c r="A55" s="6"/>
      <c r="B55" s="22"/>
      <c r="C55" s="20"/>
      <c r="D55" s="6"/>
      <c r="E55" s="28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</row>
    <row r="56" spans="1:40" ht="12.75">
      <c r="A56" s="6"/>
      <c r="B56" s="22"/>
      <c r="C56" s="20"/>
      <c r="D56" s="6"/>
      <c r="E56" s="28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</row>
    <row r="57" spans="1:40" ht="12.75">
      <c r="A57" s="6"/>
      <c r="B57" s="22"/>
      <c r="C57" s="20"/>
      <c r="D57" s="4" t="s">
        <v>19</v>
      </c>
      <c r="E57" s="28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</row>
    <row r="58" spans="1:40" ht="12.75">
      <c r="A58" s="6"/>
      <c r="B58" s="22"/>
      <c r="C58" s="20"/>
      <c r="D58" s="4"/>
      <c r="E58" s="28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</row>
    <row r="59" spans="1:40" ht="12.75">
      <c r="A59" s="6"/>
      <c r="B59" s="22"/>
      <c r="C59" s="20"/>
      <c r="E59" s="28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</row>
    <row r="60" spans="1:40" ht="12.75">
      <c r="A60" s="16">
        <v>1</v>
      </c>
      <c r="B60" s="15" t="s">
        <v>20</v>
      </c>
      <c r="C60" s="16">
        <v>3</v>
      </c>
      <c r="D60" s="16">
        <v>4</v>
      </c>
      <c r="E60" s="56">
        <v>5</v>
      </c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  <row r="61" spans="1:40" ht="12.75">
      <c r="A61" s="20"/>
      <c r="B61" s="40"/>
      <c r="C61" s="20"/>
      <c r="D61" s="20"/>
      <c r="E61" s="6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5" s="6" customFormat="1" ht="15">
      <c r="A62" s="8" t="s">
        <v>169</v>
      </c>
      <c r="B62" s="14" t="s">
        <v>21</v>
      </c>
      <c r="C62" s="33"/>
      <c r="D62" s="8"/>
      <c r="E62" s="35">
        <f>SUM(E65+E115)</f>
        <v>491501</v>
      </c>
    </row>
    <row r="63" spans="1:40" ht="13.5" thickBot="1">
      <c r="A63" s="5"/>
      <c r="B63" s="21"/>
      <c r="C63" s="30"/>
      <c r="D63" s="5"/>
      <c r="E63" s="27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6:40" ht="13.5" thickTop="1"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</row>
    <row r="65" spans="1:40" ht="12.75">
      <c r="A65" t="s">
        <v>22</v>
      </c>
      <c r="B65" s="13" t="s">
        <v>23</v>
      </c>
      <c r="D65" t="s">
        <v>178</v>
      </c>
      <c r="E65" s="25">
        <f>SUM(E69:E100)</f>
        <v>393501</v>
      </c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</row>
    <row r="66" spans="4:40" ht="12.75">
      <c r="D66" t="s">
        <v>179</v>
      </c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</row>
    <row r="67" spans="1:40" ht="12.75">
      <c r="A67" s="2"/>
      <c r="B67" s="23"/>
      <c r="C67" s="32"/>
      <c r="D67" s="2"/>
      <c r="E67" s="2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</row>
    <row r="68" spans="1:40" ht="12.75">
      <c r="A68" s="6"/>
      <c r="B68" s="22"/>
      <c r="C68" s="20"/>
      <c r="D68" s="6"/>
      <c r="E68" s="28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</row>
    <row r="69" spans="3:40" ht="12.75">
      <c r="C69" s="4">
        <v>3020</v>
      </c>
      <c r="D69" t="s">
        <v>202</v>
      </c>
      <c r="E69" s="25">
        <v>1500</v>
      </c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</row>
    <row r="70" spans="4:40" ht="12.75">
      <c r="D70" t="s">
        <v>203</v>
      </c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</row>
    <row r="71" spans="6:4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</row>
    <row r="72" spans="3:40" ht="12.75">
      <c r="C72" s="4">
        <v>4010</v>
      </c>
      <c r="D72" t="s">
        <v>24</v>
      </c>
      <c r="E72" s="25">
        <v>112716</v>
      </c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</row>
    <row r="73" spans="6:40" ht="12.75"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</row>
    <row r="74" spans="3:40" ht="12.75">
      <c r="C74" s="4">
        <v>4040</v>
      </c>
      <c r="D74" t="s">
        <v>25</v>
      </c>
      <c r="E74" s="25">
        <v>8293</v>
      </c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</row>
    <row r="75" spans="6:40" ht="12.75"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</row>
    <row r="76" spans="3:40" ht="12.75">
      <c r="C76" s="4">
        <v>4110</v>
      </c>
      <c r="D76" t="s">
        <v>26</v>
      </c>
      <c r="E76" s="25">
        <v>20330</v>
      </c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</row>
    <row r="77" spans="6:40" ht="12.75"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</row>
    <row r="78" spans="3:40" ht="12.75">
      <c r="C78" s="4">
        <v>4120</v>
      </c>
      <c r="D78" t="s">
        <v>27</v>
      </c>
      <c r="E78" s="25">
        <v>2891</v>
      </c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</row>
    <row r="80" spans="3:5" ht="12.75">
      <c r="C80" s="4">
        <v>4140</v>
      </c>
      <c r="D80" t="s">
        <v>194</v>
      </c>
      <c r="E80" s="25">
        <v>1078</v>
      </c>
    </row>
    <row r="81" ht="12.75">
      <c r="D81" t="s">
        <v>195</v>
      </c>
    </row>
    <row r="83" spans="3:5" ht="12.75">
      <c r="C83" s="4">
        <v>4210</v>
      </c>
      <c r="D83" t="s">
        <v>17</v>
      </c>
      <c r="E83" s="25">
        <v>186000</v>
      </c>
    </row>
    <row r="85" spans="3:5" ht="12.75">
      <c r="C85" s="4">
        <v>4260</v>
      </c>
      <c r="D85" t="s">
        <v>28</v>
      </c>
      <c r="E85" s="25">
        <v>10000</v>
      </c>
    </row>
    <row r="87" spans="3:5" ht="12.75">
      <c r="C87" s="4">
        <v>4280</v>
      </c>
      <c r="D87" t="s">
        <v>153</v>
      </c>
      <c r="E87" s="25">
        <v>100</v>
      </c>
    </row>
    <row r="89" spans="3:5" ht="12.75">
      <c r="C89" s="4">
        <v>4300</v>
      </c>
      <c r="D89" t="s">
        <v>11</v>
      </c>
      <c r="E89" s="25">
        <v>5000</v>
      </c>
    </row>
    <row r="91" spans="3:5" ht="12.75">
      <c r="C91" s="4">
        <v>4410</v>
      </c>
      <c r="D91" t="s">
        <v>29</v>
      </c>
      <c r="E91" s="25">
        <v>100</v>
      </c>
    </row>
    <row r="93" spans="3:5" ht="12.75">
      <c r="C93" s="4">
        <v>4430</v>
      </c>
      <c r="D93" t="s">
        <v>30</v>
      </c>
      <c r="E93" s="25">
        <v>350</v>
      </c>
    </row>
    <row r="95" spans="3:5" ht="12.75">
      <c r="C95" s="4">
        <v>4440</v>
      </c>
      <c r="D95" t="s">
        <v>31</v>
      </c>
      <c r="E95" s="25">
        <v>5143</v>
      </c>
    </row>
    <row r="96" ht="12.75">
      <c r="D96" t="s">
        <v>32</v>
      </c>
    </row>
    <row r="98" spans="3:5" ht="12.75">
      <c r="C98" s="4">
        <v>4510</v>
      </c>
      <c r="D98" t="s">
        <v>33</v>
      </c>
      <c r="E98" s="25">
        <v>12000</v>
      </c>
    </row>
    <row r="100" spans="3:5" ht="12.75">
      <c r="C100" s="4">
        <v>6050</v>
      </c>
      <c r="D100" t="s">
        <v>172</v>
      </c>
      <c r="E100" s="25">
        <v>28000</v>
      </c>
    </row>
    <row r="101" spans="1:5" ht="12.75">
      <c r="A101" s="6"/>
      <c r="B101" s="22"/>
      <c r="C101" s="20"/>
      <c r="D101" s="6" t="s">
        <v>258</v>
      </c>
      <c r="E101" s="28"/>
    </row>
    <row r="102" spans="1:5" ht="12.75">
      <c r="A102" s="2"/>
      <c r="B102" s="23"/>
      <c r="C102" s="32"/>
      <c r="D102" s="2"/>
      <c r="E102" s="26"/>
    </row>
    <row r="103" spans="1:5" ht="12.75">
      <c r="A103" s="6"/>
      <c r="B103" s="22"/>
      <c r="C103" s="20"/>
      <c r="D103" s="6"/>
      <c r="E103" s="28"/>
    </row>
    <row r="104" spans="1:5" ht="12.75">
      <c r="A104" s="6"/>
      <c r="B104" s="22"/>
      <c r="C104" s="20"/>
      <c r="D104" s="6"/>
      <c r="E104" s="28"/>
    </row>
    <row r="105" spans="1:5" ht="12.75">
      <c r="A105" s="6"/>
      <c r="B105" s="22"/>
      <c r="C105" s="20"/>
      <c r="D105" s="6"/>
      <c r="E105" s="28"/>
    </row>
    <row r="106" spans="1:5" ht="12.75">
      <c r="A106" s="6"/>
      <c r="B106" s="22"/>
      <c r="C106" s="20"/>
      <c r="D106" s="6"/>
      <c r="E106" s="28"/>
    </row>
    <row r="107" spans="1:5" ht="12.75">
      <c r="A107" s="6"/>
      <c r="B107" s="22"/>
      <c r="C107" s="20"/>
      <c r="D107" s="6"/>
      <c r="E107" s="28"/>
    </row>
    <row r="108" spans="1:5" ht="12.75">
      <c r="A108" s="6"/>
      <c r="B108" s="22"/>
      <c r="C108" s="20"/>
      <c r="D108" s="6"/>
      <c r="E108" s="28"/>
    </row>
    <row r="109" spans="1:5" ht="12.75">
      <c r="A109" s="6"/>
      <c r="B109" s="22"/>
      <c r="C109" s="20"/>
      <c r="D109" s="6"/>
      <c r="E109" s="28"/>
    </row>
    <row r="110" spans="1:5" ht="12.75">
      <c r="A110" s="6"/>
      <c r="B110" s="22"/>
      <c r="C110" s="20"/>
      <c r="D110" s="6"/>
      <c r="E110" s="28"/>
    </row>
    <row r="111" spans="1:5" ht="12.75">
      <c r="A111" s="6"/>
      <c r="B111" s="22"/>
      <c r="C111" s="20"/>
      <c r="D111" s="20" t="s">
        <v>36</v>
      </c>
      <c r="E111" s="28"/>
    </row>
    <row r="112" spans="1:5" ht="12.75">
      <c r="A112" s="6"/>
      <c r="B112" s="22"/>
      <c r="C112" s="20"/>
      <c r="D112" s="6"/>
      <c r="E112" s="28"/>
    </row>
    <row r="113" spans="1:5" ht="12.75">
      <c r="A113" s="16">
        <v>1</v>
      </c>
      <c r="B113" s="15" t="s">
        <v>20</v>
      </c>
      <c r="C113" s="16">
        <v>3</v>
      </c>
      <c r="D113" s="16">
        <v>4</v>
      </c>
      <c r="E113" s="15">
        <v>5</v>
      </c>
    </row>
    <row r="114" spans="1:5" ht="12.75">
      <c r="A114" s="6"/>
      <c r="B114" s="22"/>
      <c r="C114" s="20"/>
      <c r="D114" s="6"/>
      <c r="E114" s="28"/>
    </row>
    <row r="115" spans="1:5" ht="12.75">
      <c r="A115" t="s">
        <v>10</v>
      </c>
      <c r="B115" s="13" t="s">
        <v>34</v>
      </c>
      <c r="D115" t="s">
        <v>35</v>
      </c>
      <c r="E115" s="94">
        <f>SUM(E118:E133)</f>
        <v>98000</v>
      </c>
    </row>
    <row r="116" spans="1:5" ht="12.75">
      <c r="A116" s="2"/>
      <c r="B116" s="23"/>
      <c r="C116" s="32"/>
      <c r="D116" s="2"/>
      <c r="E116" s="26"/>
    </row>
    <row r="117" spans="1:5" ht="12.75">
      <c r="A117" s="6"/>
      <c r="B117" s="22"/>
      <c r="C117" s="20"/>
      <c r="D117" s="6"/>
      <c r="E117" s="28"/>
    </row>
    <row r="118" spans="1:5" ht="12.75">
      <c r="A118" s="6"/>
      <c r="B118" s="22"/>
      <c r="C118" s="20">
        <v>4170</v>
      </c>
      <c r="D118" s="6" t="s">
        <v>205</v>
      </c>
      <c r="E118" s="28">
        <v>2000</v>
      </c>
    </row>
    <row r="119" spans="1:5" ht="12.75">
      <c r="A119" s="6"/>
      <c r="B119" s="22"/>
      <c r="C119" s="20"/>
      <c r="D119" s="6"/>
      <c r="E119" s="28"/>
    </row>
    <row r="120" spans="3:5" ht="12.75">
      <c r="C120" s="4">
        <v>4210</v>
      </c>
      <c r="D120" t="s">
        <v>17</v>
      </c>
      <c r="E120" s="25">
        <v>5000</v>
      </c>
    </row>
    <row r="122" spans="3:5" ht="12.75">
      <c r="C122" s="4">
        <v>4260</v>
      </c>
      <c r="D122" t="s">
        <v>28</v>
      </c>
      <c r="E122" s="25">
        <v>2000</v>
      </c>
    </row>
    <row r="124" spans="3:5" ht="12.75">
      <c r="C124" s="4">
        <v>4270</v>
      </c>
      <c r="D124" t="s">
        <v>18</v>
      </c>
      <c r="E124" s="25">
        <v>5000</v>
      </c>
    </row>
    <row r="126" spans="3:5" ht="12.75">
      <c r="C126" s="4">
        <v>4300</v>
      </c>
      <c r="D126" t="s">
        <v>11</v>
      </c>
      <c r="E126" s="25">
        <v>75000</v>
      </c>
    </row>
    <row r="127" ht="12.75">
      <c r="D127" t="s">
        <v>226</v>
      </c>
    </row>
    <row r="128" spans="1:5" ht="12.75">
      <c r="A128" s="6"/>
      <c r="B128" s="22"/>
      <c r="C128" s="20"/>
      <c r="D128" s="6"/>
      <c r="E128" s="28"/>
    </row>
    <row r="129" spans="3:5" ht="12.75">
      <c r="C129" s="20">
        <v>4430</v>
      </c>
      <c r="D129" s="6" t="s">
        <v>30</v>
      </c>
      <c r="E129" s="28">
        <v>5000</v>
      </c>
    </row>
    <row r="130" spans="3:5" ht="12.75">
      <c r="C130" s="20"/>
      <c r="D130" s="6" t="s">
        <v>170</v>
      </c>
      <c r="E130" s="28"/>
    </row>
    <row r="131" spans="3:5" ht="12.75">
      <c r="C131" s="20" t="s">
        <v>9</v>
      </c>
      <c r="D131" s="6" t="s">
        <v>171</v>
      </c>
      <c r="E131" s="28"/>
    </row>
    <row r="132" spans="3:96" ht="12.75">
      <c r="C132" s="20"/>
      <c r="D132" s="6"/>
      <c r="E132" s="28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</row>
    <row r="133" spans="3:96" ht="12.75">
      <c r="C133" s="20">
        <v>4610</v>
      </c>
      <c r="D133" s="6" t="s">
        <v>176</v>
      </c>
      <c r="E133" s="28">
        <v>4000</v>
      </c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</row>
    <row r="134" spans="1:96" s="59" customFormat="1" ht="13.5" thickBot="1">
      <c r="A134" s="30"/>
      <c r="B134" s="64"/>
      <c r="C134" s="30"/>
      <c r="D134" s="30"/>
      <c r="E134" s="65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</row>
    <row r="135" spans="1:5" s="6" customFormat="1" ht="13.5" thickTop="1">
      <c r="A135" s="20"/>
      <c r="B135" s="40"/>
      <c r="C135" s="20"/>
      <c r="D135" s="20"/>
      <c r="E135" s="41"/>
    </row>
    <row r="136" spans="1:5" s="6" customFormat="1" ht="15">
      <c r="A136" s="8" t="s">
        <v>38</v>
      </c>
      <c r="B136" s="14" t="s">
        <v>39</v>
      </c>
      <c r="C136" s="33"/>
      <c r="D136" s="8"/>
      <c r="E136" s="35">
        <f>SUM(E139)</f>
        <v>5000</v>
      </c>
    </row>
    <row r="137" spans="1:5" s="6" customFormat="1" ht="13.5" thickBot="1">
      <c r="A137" s="5"/>
      <c r="B137" s="21"/>
      <c r="C137" s="30"/>
      <c r="D137" s="5"/>
      <c r="E137" s="27"/>
    </row>
    <row r="138" spans="2:5" s="6" customFormat="1" ht="13.5" thickTop="1">
      <c r="B138" s="22"/>
      <c r="C138" s="20"/>
      <c r="E138" s="28"/>
    </row>
    <row r="139" spans="1:96" ht="12.75">
      <c r="A139" t="s">
        <v>10</v>
      </c>
      <c r="B139" s="13" t="s">
        <v>40</v>
      </c>
      <c r="D139" t="s">
        <v>41</v>
      </c>
      <c r="E139" s="25">
        <f>SUM(E142)</f>
        <v>5000</v>
      </c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</row>
    <row r="140" spans="1:96" ht="12.75">
      <c r="A140" s="2"/>
      <c r="B140" s="23"/>
      <c r="C140" s="32"/>
      <c r="D140" s="2"/>
      <c r="E140" s="2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</row>
    <row r="141" spans="6:96" ht="12.75"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</row>
    <row r="142" spans="3:96" ht="12.75">
      <c r="C142" s="4">
        <v>4300</v>
      </c>
      <c r="D142" t="s">
        <v>42</v>
      </c>
      <c r="E142" s="25">
        <v>5000</v>
      </c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</row>
    <row r="143" spans="2:96" s="5" customFormat="1" ht="13.5" thickBot="1">
      <c r="B143" s="21"/>
      <c r="C143" s="30"/>
      <c r="E143" s="27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</row>
    <row r="144" spans="1:96" ht="13.5" thickTop="1">
      <c r="A144" s="6"/>
      <c r="B144" s="22"/>
      <c r="C144" s="20"/>
      <c r="D144" s="6"/>
      <c r="E144" s="28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</row>
    <row r="145" spans="1:96" ht="15">
      <c r="A145" s="8" t="s">
        <v>43</v>
      </c>
      <c r="B145" s="14" t="s">
        <v>44</v>
      </c>
      <c r="C145" s="33"/>
      <c r="D145" s="8"/>
      <c r="E145" s="35">
        <f>SUM(E148+E167+E179+E239)</f>
        <v>1694573</v>
      </c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</row>
    <row r="146" spans="1:96" ht="13.5" thickBot="1">
      <c r="A146" s="5"/>
      <c r="B146" s="21"/>
      <c r="C146" s="30"/>
      <c r="D146" s="5"/>
      <c r="E146" s="27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</row>
    <row r="147" spans="6:96" ht="13.5" thickTop="1"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</row>
    <row r="148" spans="1:96" ht="12.75">
      <c r="A148" t="s">
        <v>10</v>
      </c>
      <c r="B148" s="13" t="s">
        <v>46</v>
      </c>
      <c r="D148" t="s">
        <v>47</v>
      </c>
      <c r="E148" s="25">
        <f>SUM(E151:E159)</f>
        <v>49600</v>
      </c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</row>
    <row r="149" spans="1:96" ht="12.75">
      <c r="A149" s="2"/>
      <c r="B149" s="23"/>
      <c r="C149" s="32"/>
      <c r="D149" s="2"/>
      <c r="E149" s="2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</row>
    <row r="150" spans="1:96" ht="12.75">
      <c r="A150" s="6"/>
      <c r="B150" s="22"/>
      <c r="C150" s="20"/>
      <c r="D150" s="6"/>
      <c r="E150" s="28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</row>
    <row r="151" spans="3:96" ht="12.75">
      <c r="C151" s="4">
        <v>4010</v>
      </c>
      <c r="D151" t="s">
        <v>24</v>
      </c>
      <c r="E151" s="25">
        <v>30000</v>
      </c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</row>
    <row r="152" spans="6:96" ht="12.75"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</row>
    <row r="153" spans="3:96" ht="12.75">
      <c r="C153" s="4">
        <v>4110</v>
      </c>
      <c r="D153" t="s">
        <v>26</v>
      </c>
      <c r="E153" s="25">
        <v>5169</v>
      </c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</row>
    <row r="154" spans="6:96" ht="12.75"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</row>
    <row r="155" spans="3:96" ht="12.75">
      <c r="C155" s="4">
        <v>4120</v>
      </c>
      <c r="D155" t="s">
        <v>27</v>
      </c>
      <c r="E155" s="25">
        <v>736</v>
      </c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</row>
    <row r="156" spans="6:96" ht="12.75"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</row>
    <row r="157" spans="3:96" ht="12.75">
      <c r="C157" s="4">
        <v>4210</v>
      </c>
      <c r="D157" t="s">
        <v>17</v>
      </c>
      <c r="E157" s="25">
        <v>9500</v>
      </c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</row>
    <row r="158" spans="6:96" ht="12.75"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</row>
    <row r="159" spans="1:96" ht="12.75">
      <c r="A159" s="2"/>
      <c r="B159" s="23"/>
      <c r="C159" s="32">
        <v>4410</v>
      </c>
      <c r="D159" s="2" t="s">
        <v>29</v>
      </c>
      <c r="E159" s="26">
        <v>4195</v>
      </c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</row>
    <row r="160" spans="6:96" ht="12.75"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</row>
    <row r="161" spans="6:96" ht="12.75"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</row>
    <row r="162" spans="6:96" ht="12.75"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</row>
    <row r="163" spans="4:96" ht="12.75">
      <c r="D163" s="4" t="s">
        <v>45</v>
      </c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</row>
    <row r="164" spans="1:96" ht="12.75">
      <c r="A164" s="2"/>
      <c r="B164" s="23"/>
      <c r="C164" s="32"/>
      <c r="D164" s="2"/>
      <c r="E164" s="2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</row>
    <row r="165" spans="1:96" ht="12.75">
      <c r="A165" s="32">
        <v>1</v>
      </c>
      <c r="B165" s="42" t="s">
        <v>20</v>
      </c>
      <c r="C165" s="32">
        <v>3</v>
      </c>
      <c r="D165" s="32">
        <v>4</v>
      </c>
      <c r="E165" s="67">
        <v>5</v>
      </c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</row>
    <row r="166" spans="2:5" s="6" customFormat="1" ht="12.75">
      <c r="B166" s="22"/>
      <c r="C166" s="20"/>
      <c r="E166" s="28"/>
    </row>
    <row r="167" spans="1:96" ht="12.75">
      <c r="A167" s="2" t="s">
        <v>10</v>
      </c>
      <c r="B167" s="23" t="s">
        <v>48</v>
      </c>
      <c r="C167" s="32"/>
      <c r="D167" s="2" t="s">
        <v>49</v>
      </c>
      <c r="E167" s="26">
        <f>SUM(E169:E176)</f>
        <v>62713</v>
      </c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</row>
    <row r="168" spans="1:96" ht="12.75">
      <c r="A168" s="6"/>
      <c r="B168" s="22"/>
      <c r="C168" s="20"/>
      <c r="D168" s="6"/>
      <c r="E168" s="28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</row>
    <row r="169" spans="3:96" ht="12.75">
      <c r="C169" s="4">
        <v>3030</v>
      </c>
      <c r="D169" t="s">
        <v>50</v>
      </c>
      <c r="E169" s="25">
        <v>59913</v>
      </c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</row>
    <row r="170" spans="4:96" ht="12.75">
      <c r="D170" t="s">
        <v>162</v>
      </c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</row>
    <row r="171" spans="6:96" ht="12.75"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</row>
    <row r="172" spans="3:96" ht="12.75">
      <c r="C172" s="4">
        <v>4210</v>
      </c>
      <c r="D172" t="s">
        <v>17</v>
      </c>
      <c r="E172" s="25">
        <v>1000</v>
      </c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</row>
    <row r="173" spans="6:96" ht="12.75"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</row>
    <row r="174" spans="3:96" ht="12.75">
      <c r="C174" s="4">
        <v>4300</v>
      </c>
      <c r="D174" t="s">
        <v>11</v>
      </c>
      <c r="E174" s="25">
        <v>800</v>
      </c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</row>
    <row r="175" spans="6:96" ht="12.75"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</row>
    <row r="176" spans="3:96" ht="12.75">
      <c r="C176" s="4">
        <v>4410</v>
      </c>
      <c r="D176" t="s">
        <v>29</v>
      </c>
      <c r="E176" s="25">
        <v>1000</v>
      </c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</row>
    <row r="177" spans="1:96" ht="12.75">
      <c r="A177" s="2"/>
      <c r="B177" s="23"/>
      <c r="C177" s="32"/>
      <c r="D177" s="2"/>
      <c r="E177" s="2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</row>
    <row r="178" spans="1:96" ht="12.75">
      <c r="A178" s="6"/>
      <c r="B178" s="22"/>
      <c r="C178" s="20"/>
      <c r="D178" s="6"/>
      <c r="E178" s="28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</row>
    <row r="179" spans="1:96" ht="12.75">
      <c r="A179" t="s">
        <v>10</v>
      </c>
      <c r="B179" s="13" t="s">
        <v>51</v>
      </c>
      <c r="D179" t="s">
        <v>52</v>
      </c>
      <c r="E179" s="25">
        <f>SUM(E182,E185,E189,E191,E193,E195,E197,E200,E202,E204,E207,E209,E211,E213,E215,E222,E224,E227,E230,E232,E235)</f>
        <v>1564504</v>
      </c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</row>
    <row r="180" spans="1:96" ht="12.75">
      <c r="A180" s="2"/>
      <c r="B180" s="23"/>
      <c r="C180" s="32"/>
      <c r="D180" s="2"/>
      <c r="E180" s="2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</row>
    <row r="181" spans="6:96" ht="12.75"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</row>
    <row r="182" spans="3:96" ht="12.75">
      <c r="C182" s="4">
        <v>3020</v>
      </c>
      <c r="D182" t="s">
        <v>202</v>
      </c>
      <c r="E182" s="25">
        <v>4000</v>
      </c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</row>
    <row r="183" spans="4:96" ht="12.75">
      <c r="D183" t="s">
        <v>204</v>
      </c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</row>
    <row r="184" spans="6:96" ht="12.75"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</row>
    <row r="185" spans="3:96" ht="12.75">
      <c r="C185" s="4">
        <v>3030</v>
      </c>
      <c r="D185" t="s">
        <v>54</v>
      </c>
      <c r="E185" s="25">
        <v>33738</v>
      </c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</row>
    <row r="186" spans="4:96" ht="12.75">
      <c r="D186" t="s">
        <v>55</v>
      </c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</row>
    <row r="187" spans="4:96" ht="12.75">
      <c r="D187" t="s">
        <v>193</v>
      </c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</row>
    <row r="188" spans="6:96" ht="12.75"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</row>
    <row r="189" spans="3:96" ht="12.75">
      <c r="C189" s="4">
        <v>4010</v>
      </c>
      <c r="D189" t="s">
        <v>24</v>
      </c>
      <c r="E189" s="25">
        <v>991687</v>
      </c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</row>
    <row r="190" spans="6:96" ht="12.75"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</row>
    <row r="191" spans="3:96" ht="12.75">
      <c r="C191" s="4">
        <v>4040</v>
      </c>
      <c r="D191" t="s">
        <v>25</v>
      </c>
      <c r="E191" s="25">
        <v>39443</v>
      </c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</row>
    <row r="193" spans="3:5" ht="12.75">
      <c r="C193" s="4">
        <v>4110</v>
      </c>
      <c r="D193" t="s">
        <v>26</v>
      </c>
      <c r="E193" s="25">
        <v>168526</v>
      </c>
    </row>
    <row r="195" spans="3:5" ht="12.75">
      <c r="C195" s="4">
        <v>4120</v>
      </c>
      <c r="D195" t="s">
        <v>27</v>
      </c>
      <c r="E195" s="25">
        <v>23964</v>
      </c>
    </row>
    <row r="197" spans="3:5" ht="12.75">
      <c r="C197" s="4">
        <v>4140</v>
      </c>
      <c r="D197" t="s">
        <v>194</v>
      </c>
      <c r="E197" s="25">
        <v>5720</v>
      </c>
    </row>
    <row r="198" ht="12.75">
      <c r="D198" t="s">
        <v>195</v>
      </c>
    </row>
    <row r="200" spans="3:5" ht="12.75">
      <c r="C200" s="4">
        <v>4170</v>
      </c>
      <c r="D200" t="s">
        <v>205</v>
      </c>
      <c r="E200" s="25">
        <v>3000</v>
      </c>
    </row>
    <row r="202" spans="3:5" ht="12.75">
      <c r="C202" s="4">
        <v>4210</v>
      </c>
      <c r="D202" t="s">
        <v>17</v>
      </c>
      <c r="E202" s="25">
        <v>85000</v>
      </c>
    </row>
    <row r="204" spans="3:5" ht="12.75">
      <c r="C204" s="4">
        <v>4240</v>
      </c>
      <c r="D204" t="s">
        <v>160</v>
      </c>
      <c r="E204" s="25">
        <v>1000</v>
      </c>
    </row>
    <row r="205" ht="12.75">
      <c r="D205" t="s">
        <v>161</v>
      </c>
    </row>
    <row r="207" spans="3:5" ht="12.75">
      <c r="C207" s="4">
        <v>4260</v>
      </c>
      <c r="D207" t="s">
        <v>28</v>
      </c>
      <c r="E207" s="25">
        <v>12000</v>
      </c>
    </row>
    <row r="209" spans="3:5" ht="12.75">
      <c r="C209" s="4">
        <v>4270</v>
      </c>
      <c r="D209" t="s">
        <v>18</v>
      </c>
      <c r="E209" s="25">
        <v>5000</v>
      </c>
    </row>
    <row r="211" spans="3:5" ht="12.75">
      <c r="C211" s="4">
        <v>4280</v>
      </c>
      <c r="D211" t="s">
        <v>153</v>
      </c>
      <c r="E211" s="25">
        <v>400</v>
      </c>
    </row>
    <row r="213" spans="3:5" ht="12.75">
      <c r="C213" s="4">
        <v>4300</v>
      </c>
      <c r="D213" t="s">
        <v>11</v>
      </c>
      <c r="E213" s="25">
        <v>69380</v>
      </c>
    </row>
    <row r="215" spans="3:5" ht="12.75">
      <c r="C215" s="4">
        <v>4350</v>
      </c>
      <c r="D215" t="s">
        <v>236</v>
      </c>
      <c r="E215" s="25">
        <v>4000</v>
      </c>
    </row>
    <row r="218" ht="12.75">
      <c r="D218" s="4" t="s">
        <v>53</v>
      </c>
    </row>
    <row r="220" spans="1:5" ht="12.75">
      <c r="A220" s="16">
        <v>1</v>
      </c>
      <c r="B220" s="15" t="s">
        <v>20</v>
      </c>
      <c r="C220" s="16">
        <v>3</v>
      </c>
      <c r="D220" s="16">
        <v>4</v>
      </c>
      <c r="E220" s="68">
        <v>5</v>
      </c>
    </row>
    <row r="222" spans="3:5" ht="12.75">
      <c r="C222" s="4">
        <v>4410</v>
      </c>
      <c r="D222" t="s">
        <v>29</v>
      </c>
      <c r="E222" s="25">
        <v>23000</v>
      </c>
    </row>
    <row r="224" spans="3:5" ht="12.75">
      <c r="C224" s="4">
        <v>4430</v>
      </c>
      <c r="D224" t="s">
        <v>30</v>
      </c>
      <c r="E224" s="25">
        <v>4000</v>
      </c>
    </row>
    <row r="225" ht="12.75">
      <c r="D225" t="s">
        <v>199</v>
      </c>
    </row>
    <row r="227" spans="3:5" ht="12.75">
      <c r="C227" s="4">
        <v>4440</v>
      </c>
      <c r="D227" t="s">
        <v>37</v>
      </c>
      <c r="E227" s="25">
        <v>20446</v>
      </c>
    </row>
    <row r="228" ht="12.75">
      <c r="D228" t="s">
        <v>32</v>
      </c>
    </row>
    <row r="230" spans="3:5" ht="12.75">
      <c r="C230" s="4">
        <v>4610</v>
      </c>
      <c r="D230" t="s">
        <v>176</v>
      </c>
      <c r="E230" s="25">
        <v>10000</v>
      </c>
    </row>
    <row r="232" spans="3:5" ht="12.75">
      <c r="C232" s="4">
        <v>6050</v>
      </c>
      <c r="D232" t="s">
        <v>172</v>
      </c>
      <c r="E232" s="25">
        <v>35000</v>
      </c>
    </row>
    <row r="233" ht="12.75">
      <c r="D233" t="s">
        <v>259</v>
      </c>
    </row>
    <row r="235" spans="3:5" ht="12.75">
      <c r="C235" s="4">
        <v>6060</v>
      </c>
      <c r="D235" t="s">
        <v>56</v>
      </c>
      <c r="E235" s="25">
        <v>25200</v>
      </c>
    </row>
    <row r="236" ht="12.75">
      <c r="D236" s="6" t="s">
        <v>227</v>
      </c>
    </row>
    <row r="237" spans="1:5" ht="12.75">
      <c r="A237" s="2"/>
      <c r="B237" s="23"/>
      <c r="C237" s="32"/>
      <c r="D237" s="2"/>
      <c r="E237" s="26"/>
    </row>
    <row r="239" spans="1:5" ht="12.75">
      <c r="A239" t="s">
        <v>10</v>
      </c>
      <c r="B239" s="13" t="s">
        <v>57</v>
      </c>
      <c r="D239" t="s">
        <v>12</v>
      </c>
      <c r="E239" s="25">
        <f>SUM(E242,E245,E248,E250,E252)</f>
        <v>17756</v>
      </c>
    </row>
    <row r="240" spans="1:5" ht="12.75">
      <c r="A240" s="2"/>
      <c r="B240" s="23"/>
      <c r="C240" s="32"/>
      <c r="D240" s="2"/>
      <c r="E240" s="26"/>
    </row>
    <row r="241" spans="1:5" ht="12.75">
      <c r="A241" s="6"/>
      <c r="B241" s="22"/>
      <c r="C241" s="20"/>
      <c r="D241" s="6"/>
      <c r="E241" s="28"/>
    </row>
    <row r="242" spans="1:5" ht="12.75">
      <c r="A242" s="6"/>
      <c r="B242" s="22"/>
      <c r="C242" s="20">
        <v>3020</v>
      </c>
      <c r="D242" t="s">
        <v>202</v>
      </c>
      <c r="E242" s="28">
        <v>5500</v>
      </c>
    </row>
    <row r="243" spans="1:5" ht="12.75">
      <c r="A243" s="6"/>
      <c r="B243" s="22"/>
      <c r="C243" s="20"/>
      <c r="D243" t="s">
        <v>204</v>
      </c>
      <c r="E243" s="28"/>
    </row>
    <row r="245" spans="3:5" ht="12.75">
      <c r="C245" s="4">
        <v>4040</v>
      </c>
      <c r="D245" t="s">
        <v>25</v>
      </c>
      <c r="E245" s="25">
        <v>7434</v>
      </c>
    </row>
    <row r="246" ht="12.75">
      <c r="D246" t="s">
        <v>216</v>
      </c>
    </row>
    <row r="247" spans="1:5" ht="12.75">
      <c r="A247" s="20"/>
      <c r="B247" s="40"/>
      <c r="C247" s="20"/>
      <c r="D247" s="20"/>
      <c r="E247" s="41"/>
    </row>
    <row r="248" spans="3:5" ht="12.75">
      <c r="C248" s="4">
        <v>4110</v>
      </c>
      <c r="D248" t="s">
        <v>26</v>
      </c>
      <c r="E248" s="25">
        <v>1281</v>
      </c>
    </row>
    <row r="250" spans="3:5" ht="12.75">
      <c r="C250" s="4">
        <v>4120</v>
      </c>
      <c r="D250" t="s">
        <v>27</v>
      </c>
      <c r="E250" s="25">
        <v>182</v>
      </c>
    </row>
    <row r="252" spans="3:5" ht="12.75">
      <c r="C252" s="4">
        <v>4140</v>
      </c>
      <c r="D252" t="s">
        <v>194</v>
      </c>
      <c r="E252" s="25">
        <v>3359</v>
      </c>
    </row>
    <row r="253" ht="12.75">
      <c r="D253" t="s">
        <v>195</v>
      </c>
    </row>
    <row r="254" spans="1:5" ht="13.5" thickBot="1">
      <c r="A254" s="5"/>
      <c r="B254" s="21"/>
      <c r="C254" s="30"/>
      <c r="D254" s="5"/>
      <c r="E254" s="27"/>
    </row>
    <row r="255" spans="1:5" ht="13.5" thickTop="1">
      <c r="A255" s="20"/>
      <c r="B255" s="40"/>
      <c r="C255" s="20"/>
      <c r="D255" s="6"/>
      <c r="E255" s="28"/>
    </row>
    <row r="256" spans="1:5" ht="15">
      <c r="A256" s="8" t="s">
        <v>61</v>
      </c>
      <c r="B256" s="14" t="s">
        <v>59</v>
      </c>
      <c r="C256" s="33"/>
      <c r="D256" s="17"/>
      <c r="E256" s="35">
        <f>SUM(E259)</f>
        <v>762</v>
      </c>
    </row>
    <row r="257" spans="1:5" ht="15">
      <c r="A257" s="97"/>
      <c r="B257" s="19" t="s">
        <v>60</v>
      </c>
      <c r="C257" s="34"/>
      <c r="D257" s="6"/>
      <c r="E257" s="28"/>
    </row>
    <row r="258" spans="1:5" ht="15.75" thickBot="1">
      <c r="A258" s="84"/>
      <c r="B258" s="12"/>
      <c r="C258" s="31"/>
      <c r="D258" s="5"/>
      <c r="E258" s="27"/>
    </row>
    <row r="259" spans="1:5" ht="13.5" thickTop="1">
      <c r="A259" t="s">
        <v>10</v>
      </c>
      <c r="B259" s="13" t="s">
        <v>62</v>
      </c>
      <c r="D259" t="s">
        <v>63</v>
      </c>
      <c r="E259" s="25">
        <f>SUM(E262)</f>
        <v>762</v>
      </c>
    </row>
    <row r="260" spans="1:5" ht="12.75">
      <c r="A260" s="6"/>
      <c r="B260" s="22"/>
      <c r="C260" s="20"/>
      <c r="D260" s="6" t="s">
        <v>64</v>
      </c>
      <c r="E260" s="28"/>
    </row>
    <row r="261" spans="1:5" ht="12.75">
      <c r="A261" s="2"/>
      <c r="B261" s="23"/>
      <c r="C261" s="32"/>
      <c r="D261" s="2"/>
      <c r="E261" s="26"/>
    </row>
    <row r="262" spans="1:5" ht="12.75">
      <c r="A262" s="6"/>
      <c r="B262" s="22"/>
      <c r="C262" s="20">
        <v>4300</v>
      </c>
      <c r="D262" s="6" t="s">
        <v>11</v>
      </c>
      <c r="E262" s="28">
        <v>762</v>
      </c>
    </row>
    <row r="263" spans="1:5" ht="13.5" thickBot="1">
      <c r="A263" s="5"/>
      <c r="B263" s="21"/>
      <c r="C263" s="30"/>
      <c r="D263" s="5"/>
      <c r="E263" s="27"/>
    </row>
    <row r="264" spans="1:5" ht="13.5" thickTop="1">
      <c r="A264" s="20"/>
      <c r="B264" s="40"/>
      <c r="C264" s="20"/>
      <c r="D264" s="6"/>
      <c r="E264" s="28"/>
    </row>
    <row r="265" spans="1:5" ht="15">
      <c r="A265" s="18" t="s">
        <v>65</v>
      </c>
      <c r="B265" s="19" t="s">
        <v>66</v>
      </c>
      <c r="C265" s="34"/>
      <c r="D265" s="6"/>
      <c r="E265" s="36">
        <f>SUM(E268+E276+E295)</f>
        <v>56000</v>
      </c>
    </row>
    <row r="266" spans="1:5" ht="15.75" thickBot="1">
      <c r="A266" s="5"/>
      <c r="B266" s="12" t="s">
        <v>67</v>
      </c>
      <c r="C266" s="30"/>
      <c r="D266" s="5"/>
      <c r="E266" s="27"/>
    </row>
    <row r="267" spans="1:5" ht="15.75" thickTop="1">
      <c r="A267" s="6"/>
      <c r="B267" s="19"/>
      <c r="C267" s="20"/>
      <c r="D267" s="6"/>
      <c r="E267" s="28"/>
    </row>
    <row r="268" spans="1:5" ht="14.25">
      <c r="A268" s="6" t="s">
        <v>22</v>
      </c>
      <c r="B268" s="98" t="s">
        <v>189</v>
      </c>
      <c r="C268" s="20"/>
      <c r="D268" s="6" t="s">
        <v>190</v>
      </c>
      <c r="E268" s="28">
        <f>SUM(E270)</f>
        <v>6000</v>
      </c>
    </row>
    <row r="269" spans="1:5" ht="14.25">
      <c r="A269" s="2"/>
      <c r="B269" s="83"/>
      <c r="C269" s="32"/>
      <c r="D269" s="2"/>
      <c r="E269" s="26"/>
    </row>
    <row r="270" spans="1:5" ht="15">
      <c r="A270" s="6"/>
      <c r="B270" s="19"/>
      <c r="C270" s="20">
        <v>4210</v>
      </c>
      <c r="D270" s="6" t="s">
        <v>17</v>
      </c>
      <c r="E270" s="47">
        <v>6000</v>
      </c>
    </row>
    <row r="271" spans="1:5" ht="12.75">
      <c r="A271" s="32"/>
      <c r="B271" s="42"/>
      <c r="C271" s="32"/>
      <c r="D271" s="2"/>
      <c r="E271" s="26"/>
    </row>
    <row r="272" ht="12.75">
      <c r="D272" s="4" t="s">
        <v>58</v>
      </c>
    </row>
    <row r="273" ht="12.75">
      <c r="D273" s="4"/>
    </row>
    <row r="274" spans="1:5" ht="12.75">
      <c r="A274" s="16">
        <v>1</v>
      </c>
      <c r="B274" s="15" t="s">
        <v>20</v>
      </c>
      <c r="C274" s="16">
        <v>3</v>
      </c>
      <c r="D274" s="16">
        <v>4</v>
      </c>
      <c r="E274" s="68">
        <v>5</v>
      </c>
    </row>
    <row r="275" spans="1:5" ht="12.75">
      <c r="A275" s="20"/>
      <c r="B275" s="40"/>
      <c r="C275" s="20"/>
      <c r="D275" s="6"/>
      <c r="E275" s="28"/>
    </row>
    <row r="276" spans="1:5" ht="12.75">
      <c r="A276" t="s">
        <v>10</v>
      </c>
      <c r="B276" s="13" t="s">
        <v>68</v>
      </c>
      <c r="D276" t="s">
        <v>69</v>
      </c>
      <c r="E276" s="74">
        <f>SUM(E279:E293)</f>
        <v>43500</v>
      </c>
    </row>
    <row r="277" spans="1:5" ht="12.75">
      <c r="A277" s="2"/>
      <c r="B277" s="23"/>
      <c r="C277" s="32"/>
      <c r="D277" s="2"/>
      <c r="E277" s="52"/>
    </row>
    <row r="278" spans="1:5" ht="12.75">
      <c r="A278" s="6"/>
      <c r="B278" s="22"/>
      <c r="C278" s="20"/>
      <c r="D278" s="6"/>
      <c r="E278" s="47"/>
    </row>
    <row r="279" spans="1:5" ht="12.75">
      <c r="A279" s="6"/>
      <c r="B279" s="22"/>
      <c r="C279" s="4">
        <v>3030</v>
      </c>
      <c r="D279" t="s">
        <v>50</v>
      </c>
      <c r="E279" s="25">
        <v>5000</v>
      </c>
    </row>
    <row r="280" spans="1:4" ht="12.75">
      <c r="A280" s="6"/>
      <c r="B280" s="22"/>
      <c r="D280" t="s">
        <v>163</v>
      </c>
    </row>
    <row r="281" spans="1:5" ht="12.75">
      <c r="A281" s="6"/>
      <c r="B281" s="22"/>
      <c r="C281" s="20"/>
      <c r="E281" s="47"/>
    </row>
    <row r="282" spans="1:5" ht="12.75">
      <c r="A282" s="6"/>
      <c r="B282" s="22"/>
      <c r="C282" s="20">
        <v>4170</v>
      </c>
      <c r="D282" t="s">
        <v>205</v>
      </c>
      <c r="E282" s="47">
        <v>1000</v>
      </c>
    </row>
    <row r="283" spans="1:5" ht="12.75">
      <c r="A283" s="6"/>
      <c r="B283" s="22"/>
      <c r="C283" s="20"/>
      <c r="E283" s="47"/>
    </row>
    <row r="284" spans="1:5" ht="12.75">
      <c r="A284" s="6"/>
      <c r="B284" s="22"/>
      <c r="C284" s="20">
        <v>4210</v>
      </c>
      <c r="D284" t="s">
        <v>17</v>
      </c>
      <c r="E284" s="47">
        <v>20000</v>
      </c>
    </row>
    <row r="285" spans="1:5" ht="12.75">
      <c r="A285" s="6"/>
      <c r="B285" s="22"/>
      <c r="C285" s="20"/>
      <c r="E285" s="47"/>
    </row>
    <row r="286" spans="1:5" ht="12.75">
      <c r="A286" s="6"/>
      <c r="B286" s="22"/>
      <c r="C286" s="20">
        <v>4260</v>
      </c>
      <c r="D286" t="s">
        <v>28</v>
      </c>
      <c r="E286" s="47">
        <v>4000</v>
      </c>
    </row>
    <row r="287" spans="1:5" ht="12.75">
      <c r="A287" s="6"/>
      <c r="B287" s="22"/>
      <c r="C287" s="20"/>
      <c r="E287" s="47"/>
    </row>
    <row r="288" spans="1:5" ht="12.75">
      <c r="A288" s="6"/>
      <c r="B288" s="22"/>
      <c r="C288" s="20">
        <v>4300</v>
      </c>
      <c r="D288" s="6" t="s">
        <v>11</v>
      </c>
      <c r="E288" s="47">
        <v>8500</v>
      </c>
    </row>
    <row r="289" spans="1:5" ht="12.75">
      <c r="A289" s="6"/>
      <c r="B289" s="22"/>
      <c r="C289" s="20"/>
      <c r="D289" s="6"/>
      <c r="E289" s="47"/>
    </row>
    <row r="290" spans="1:5" ht="12.75">
      <c r="A290" s="6"/>
      <c r="B290" s="22"/>
      <c r="C290" s="20">
        <v>4410</v>
      </c>
      <c r="D290" s="6" t="s">
        <v>29</v>
      </c>
      <c r="E290" s="47">
        <v>1000</v>
      </c>
    </row>
    <row r="291" spans="1:5" ht="12.75">
      <c r="A291" s="6"/>
      <c r="B291" s="22"/>
      <c r="C291" s="20"/>
      <c r="D291" s="6"/>
      <c r="E291" s="47"/>
    </row>
    <row r="292" spans="1:5" ht="12.75">
      <c r="A292" s="6"/>
      <c r="B292" s="22"/>
      <c r="C292" s="20">
        <v>4430</v>
      </c>
      <c r="D292" s="6" t="s">
        <v>30</v>
      </c>
      <c r="E292" s="47">
        <v>4000</v>
      </c>
    </row>
    <row r="293" spans="1:5" ht="12.75">
      <c r="A293" s="2"/>
      <c r="B293" s="23"/>
      <c r="C293" s="32"/>
      <c r="D293" s="2"/>
      <c r="E293" s="26"/>
    </row>
    <row r="294" spans="2:5" s="6" customFormat="1" ht="12.75">
      <c r="B294" s="22"/>
      <c r="C294" s="20"/>
      <c r="E294" s="28"/>
    </row>
    <row r="295" spans="1:5" s="6" customFormat="1" ht="12.75">
      <c r="A295" t="s">
        <v>10</v>
      </c>
      <c r="B295" s="13" t="s">
        <v>70</v>
      </c>
      <c r="C295" s="4"/>
      <c r="D295" t="s">
        <v>71</v>
      </c>
      <c r="E295" s="25">
        <f>SUM(E297:E302)</f>
        <v>6500</v>
      </c>
    </row>
    <row r="296" spans="1:5" s="6" customFormat="1" ht="12.75">
      <c r="A296" s="2"/>
      <c r="B296" s="23"/>
      <c r="C296" s="32"/>
      <c r="D296" s="2"/>
      <c r="E296" s="26"/>
    </row>
    <row r="297" spans="2:5" s="6" customFormat="1" ht="12.75">
      <c r="B297" s="22"/>
      <c r="C297" s="20"/>
      <c r="E297" s="28"/>
    </row>
    <row r="298" spans="1:5" s="6" customFormat="1" ht="12.75">
      <c r="A298"/>
      <c r="B298" s="13"/>
      <c r="C298" s="4">
        <v>4210</v>
      </c>
      <c r="D298" t="s">
        <v>17</v>
      </c>
      <c r="E298" s="25">
        <v>5000</v>
      </c>
    </row>
    <row r="300" spans="3:5" ht="12.75">
      <c r="C300" s="4">
        <v>4300</v>
      </c>
      <c r="D300" t="s">
        <v>11</v>
      </c>
      <c r="E300" s="25">
        <v>1000</v>
      </c>
    </row>
    <row r="301" spans="1:5" ht="12.75">
      <c r="A301" s="6"/>
      <c r="B301" s="22"/>
      <c r="C301" s="20"/>
      <c r="D301" s="6"/>
      <c r="E301" s="28"/>
    </row>
    <row r="302" spans="1:5" ht="12.75">
      <c r="A302" s="6"/>
      <c r="B302" s="22"/>
      <c r="C302" s="20">
        <v>4410</v>
      </c>
      <c r="D302" s="6" t="s">
        <v>29</v>
      </c>
      <c r="E302" s="28">
        <v>500</v>
      </c>
    </row>
    <row r="303" spans="1:5" ht="13.5" thickBot="1">
      <c r="A303" s="5"/>
      <c r="B303" s="21"/>
      <c r="C303" s="30"/>
      <c r="D303" s="5"/>
      <c r="E303" s="27"/>
    </row>
    <row r="304" spans="1:5" ht="13.5" thickTop="1">
      <c r="A304" s="6"/>
      <c r="B304" s="22"/>
      <c r="C304" s="20"/>
      <c r="E304" s="28"/>
    </row>
    <row r="305" spans="1:5" ht="15">
      <c r="A305" s="18" t="s">
        <v>72</v>
      </c>
      <c r="B305" s="19" t="s">
        <v>73</v>
      </c>
      <c r="C305" s="34"/>
      <c r="D305" s="18"/>
      <c r="E305" s="36">
        <f>SUM(E308)</f>
        <v>130000</v>
      </c>
    </row>
    <row r="306" spans="1:5" ht="15.75" thickBot="1">
      <c r="A306" s="9"/>
      <c r="B306" s="12"/>
      <c r="C306" s="31"/>
      <c r="D306" s="5"/>
      <c r="E306" s="29"/>
    </row>
    <row r="307" ht="13.5" thickTop="1"/>
    <row r="308" spans="1:5" ht="12.75">
      <c r="A308" t="s">
        <v>10</v>
      </c>
      <c r="B308" s="13" t="s">
        <v>74</v>
      </c>
      <c r="D308" t="s">
        <v>75</v>
      </c>
      <c r="E308" s="25">
        <f>SUM(E312)</f>
        <v>130000</v>
      </c>
    </row>
    <row r="309" ht="12.75">
      <c r="D309" t="s">
        <v>76</v>
      </c>
    </row>
    <row r="310" spans="1:5" ht="12.75">
      <c r="A310" s="2"/>
      <c r="B310" s="23"/>
      <c r="C310" s="32"/>
      <c r="D310" s="2"/>
      <c r="E310" s="26"/>
    </row>
    <row r="312" spans="3:5" ht="12.75">
      <c r="C312" s="4">
        <v>8070</v>
      </c>
      <c r="D312" t="s">
        <v>145</v>
      </c>
      <c r="E312" s="25">
        <v>130000</v>
      </c>
    </row>
    <row r="313" spans="1:5" ht="12.75">
      <c r="A313" s="6"/>
      <c r="B313" s="22"/>
      <c r="C313" s="20"/>
      <c r="D313" s="6" t="s">
        <v>206</v>
      </c>
      <c r="E313" s="28"/>
    </row>
    <row r="314" spans="1:5" ht="12.75">
      <c r="A314" s="6"/>
      <c r="B314" s="22"/>
      <c r="C314" s="20"/>
      <c r="D314" s="6" t="s">
        <v>221</v>
      </c>
      <c r="E314" s="28"/>
    </row>
    <row r="315" spans="1:5" ht="13.5" thickBot="1">
      <c r="A315" s="5"/>
      <c r="B315" s="21"/>
      <c r="C315" s="30"/>
      <c r="D315" s="5"/>
      <c r="E315" s="27"/>
    </row>
    <row r="316" spans="1:5" ht="13.5" thickTop="1">
      <c r="A316" s="6"/>
      <c r="B316" s="22"/>
      <c r="C316" s="20"/>
      <c r="D316" s="6"/>
      <c r="E316" s="28"/>
    </row>
    <row r="317" spans="1:5" ht="15">
      <c r="A317" s="18" t="s">
        <v>77</v>
      </c>
      <c r="B317" s="19" t="s">
        <v>78</v>
      </c>
      <c r="C317" s="34"/>
      <c r="D317" s="6"/>
      <c r="E317" s="36">
        <f>SUM(E320+E331)</f>
        <v>135000</v>
      </c>
    </row>
    <row r="318" spans="1:5" ht="15.75" thickBot="1">
      <c r="A318" s="9"/>
      <c r="B318" s="12"/>
      <c r="C318" s="31"/>
      <c r="D318" s="5"/>
      <c r="E318" s="29"/>
    </row>
    <row r="319" spans="1:5" ht="15.75" thickTop="1">
      <c r="A319" s="61"/>
      <c r="B319" s="19"/>
      <c r="C319" s="34"/>
      <c r="E319" s="36"/>
    </row>
    <row r="320" spans="1:5" ht="12.75">
      <c r="A320" s="43" t="s">
        <v>165</v>
      </c>
      <c r="B320" s="62" t="s">
        <v>166</v>
      </c>
      <c r="C320" s="44"/>
      <c r="D320" s="43" t="s">
        <v>167</v>
      </c>
      <c r="E320" s="47">
        <f>SUM(E323)</f>
        <v>10000</v>
      </c>
    </row>
    <row r="321" spans="1:5" ht="12.75">
      <c r="A321" s="51"/>
      <c r="B321" s="63"/>
      <c r="C321" s="50"/>
      <c r="D321" s="51"/>
      <c r="E321" s="52"/>
    </row>
    <row r="322" spans="2:5" ht="12.75">
      <c r="B322" s="62"/>
      <c r="C322" s="44"/>
      <c r="E322" s="47"/>
    </row>
    <row r="323" spans="1:5" ht="12.75">
      <c r="A323" s="51"/>
      <c r="B323" s="63"/>
      <c r="C323" s="50">
        <v>4300</v>
      </c>
      <c r="D323" s="51" t="s">
        <v>11</v>
      </c>
      <c r="E323" s="52">
        <v>10000</v>
      </c>
    </row>
    <row r="324" spans="1:5" ht="12.75">
      <c r="A324" s="6"/>
      <c r="B324" s="22"/>
      <c r="C324" s="20"/>
      <c r="D324" s="6"/>
      <c r="E324" s="28"/>
    </row>
    <row r="325" spans="1:5" ht="12.75">
      <c r="A325" s="6"/>
      <c r="B325" s="22"/>
      <c r="C325" s="20"/>
      <c r="D325" s="6"/>
      <c r="E325" s="28"/>
    </row>
    <row r="326" spans="1:5" ht="12.75">
      <c r="A326" s="6"/>
      <c r="B326" s="22"/>
      <c r="C326" s="20"/>
      <c r="D326" s="6"/>
      <c r="E326" s="28"/>
    </row>
    <row r="327" spans="1:5" ht="12.75">
      <c r="A327" s="43"/>
      <c r="B327" s="62"/>
      <c r="C327" s="44"/>
      <c r="D327" s="44" t="s">
        <v>173</v>
      </c>
      <c r="E327" s="47"/>
    </row>
    <row r="328" spans="1:5" ht="12.75">
      <c r="A328" s="43"/>
      <c r="B328" s="62"/>
      <c r="C328" s="44"/>
      <c r="E328" s="47"/>
    </row>
    <row r="329" spans="1:5" ht="12.75">
      <c r="A329" s="99">
        <v>1</v>
      </c>
      <c r="B329" s="100" t="s">
        <v>20</v>
      </c>
      <c r="C329" s="99">
        <v>3</v>
      </c>
      <c r="D329" s="99">
        <v>4</v>
      </c>
      <c r="E329" s="101">
        <v>5</v>
      </c>
    </row>
    <row r="330" spans="1:5" ht="12.75">
      <c r="A330" s="6"/>
      <c r="B330" s="22"/>
      <c r="C330" s="20"/>
      <c r="D330" s="6"/>
      <c r="E330" s="28"/>
    </row>
    <row r="331" spans="1:5" ht="12.75">
      <c r="A331" t="s">
        <v>10</v>
      </c>
      <c r="B331" s="13" t="s">
        <v>79</v>
      </c>
      <c r="D331" t="s">
        <v>80</v>
      </c>
      <c r="E331" s="25">
        <f>SUM(E334)</f>
        <v>125000</v>
      </c>
    </row>
    <row r="332" spans="1:5" ht="12.75">
      <c r="A332" s="2"/>
      <c r="B332" s="23"/>
      <c r="C332" s="32"/>
      <c r="D332" s="2"/>
      <c r="E332" s="26"/>
    </row>
    <row r="334" spans="3:5" ht="12.75">
      <c r="C334" s="4">
        <v>4810</v>
      </c>
      <c r="D334" t="s">
        <v>81</v>
      </c>
      <c r="E334" s="25">
        <v>125000</v>
      </c>
    </row>
    <row r="335" spans="1:5" ht="13.5" thickBot="1">
      <c r="A335" s="5"/>
      <c r="B335" s="21"/>
      <c r="C335" s="30"/>
      <c r="D335" s="5"/>
      <c r="E335" s="27"/>
    </row>
    <row r="336" ht="15.75" thickTop="1">
      <c r="D336" s="18"/>
    </row>
    <row r="337" spans="1:5" ht="15">
      <c r="A337" s="18" t="s">
        <v>82</v>
      </c>
      <c r="B337" s="19" t="s">
        <v>83</v>
      </c>
      <c r="C337" s="34"/>
      <c r="D337" s="18"/>
      <c r="E337" s="36">
        <f>SUM(E340,E387,E420,E461,E484)</f>
        <v>4115713</v>
      </c>
    </row>
    <row r="338" spans="1:5" ht="15.75" thickBot="1">
      <c r="A338" s="9"/>
      <c r="B338" s="12"/>
      <c r="C338" s="31"/>
      <c r="D338" s="5"/>
      <c r="E338" s="29"/>
    </row>
    <row r="339" ht="13.5" thickTop="1"/>
    <row r="340" spans="1:5" ht="12.75">
      <c r="A340" t="s">
        <v>10</v>
      </c>
      <c r="B340" s="13" t="s">
        <v>84</v>
      </c>
      <c r="D340" s="6" t="s">
        <v>85</v>
      </c>
      <c r="E340" s="25">
        <f>SUM(E343,E348,E350,E352,E354,E356,E358,E360:E363,E365,E367,E369,E371,E373,E376)</f>
        <v>2558171</v>
      </c>
    </row>
    <row r="341" spans="1:5" ht="12.75">
      <c r="A341" s="2"/>
      <c r="B341" s="23"/>
      <c r="C341" s="32"/>
      <c r="D341" s="2"/>
      <c r="E341" s="26"/>
    </row>
    <row r="342" spans="1:5" ht="12.75">
      <c r="A342" s="6"/>
      <c r="B342" s="22"/>
      <c r="C342" s="20"/>
      <c r="D342" s="6"/>
      <c r="E342" s="28"/>
    </row>
    <row r="343" spans="3:5" ht="12.75">
      <c r="C343" s="4">
        <v>3020</v>
      </c>
      <c r="D343" t="s">
        <v>202</v>
      </c>
      <c r="E343" s="25">
        <v>88826</v>
      </c>
    </row>
    <row r="344" ht="12.75">
      <c r="D344" t="s">
        <v>247</v>
      </c>
    </row>
    <row r="345" ht="12.75">
      <c r="D345" t="s">
        <v>248</v>
      </c>
    </row>
    <row r="346" ht="12.75">
      <c r="D346" t="s">
        <v>249</v>
      </c>
    </row>
    <row r="348" spans="3:5" ht="12.75">
      <c r="C348" s="4">
        <v>4010</v>
      </c>
      <c r="D348" t="s">
        <v>86</v>
      </c>
      <c r="E348" s="25">
        <v>1379013</v>
      </c>
    </row>
    <row r="350" spans="3:5" ht="12.75">
      <c r="C350" s="4">
        <v>4040</v>
      </c>
      <c r="D350" t="s">
        <v>25</v>
      </c>
      <c r="E350" s="25">
        <v>117341</v>
      </c>
    </row>
    <row r="352" spans="3:5" ht="12.75">
      <c r="C352" s="4">
        <v>4110</v>
      </c>
      <c r="D352" t="s">
        <v>26</v>
      </c>
      <c r="E352" s="25">
        <v>277875</v>
      </c>
    </row>
    <row r="354" spans="3:5" ht="12.75">
      <c r="C354" s="4">
        <v>4120</v>
      </c>
      <c r="D354" t="s">
        <v>27</v>
      </c>
      <c r="E354" s="25">
        <v>37842</v>
      </c>
    </row>
    <row r="356" spans="3:5" ht="12.75">
      <c r="C356" s="4">
        <v>4210</v>
      </c>
      <c r="D356" t="s">
        <v>17</v>
      </c>
      <c r="E356" s="25">
        <v>78368</v>
      </c>
    </row>
    <row r="358" spans="3:5" ht="12.75">
      <c r="C358" s="4">
        <v>4230</v>
      </c>
      <c r="D358" t="s">
        <v>87</v>
      </c>
      <c r="E358" s="25">
        <v>900</v>
      </c>
    </row>
    <row r="360" spans="3:5" ht="12.75">
      <c r="C360" s="4">
        <v>4240</v>
      </c>
      <c r="D360" t="s">
        <v>207</v>
      </c>
      <c r="E360" s="25">
        <v>8100</v>
      </c>
    </row>
    <row r="361" ht="12.75">
      <c r="D361" t="s">
        <v>89</v>
      </c>
    </row>
    <row r="363" spans="3:5" ht="12.75">
      <c r="C363" s="4">
        <v>4260</v>
      </c>
      <c r="D363" t="s">
        <v>28</v>
      </c>
      <c r="E363" s="25">
        <v>67000</v>
      </c>
    </row>
    <row r="364" spans="3:5" ht="12.75">
      <c r="C364" s="20"/>
      <c r="E364" s="41"/>
    </row>
    <row r="365" spans="3:5" ht="12.75">
      <c r="C365" s="4">
        <v>4270</v>
      </c>
      <c r="D365" t="s">
        <v>146</v>
      </c>
      <c r="E365" s="25">
        <v>73000</v>
      </c>
    </row>
    <row r="367" spans="3:5" ht="12.75">
      <c r="C367" s="4">
        <v>4300</v>
      </c>
      <c r="D367" t="s">
        <v>168</v>
      </c>
      <c r="E367" s="25">
        <v>230250</v>
      </c>
    </row>
    <row r="369" spans="3:5" ht="12.75">
      <c r="C369" s="4">
        <v>4410</v>
      </c>
      <c r="D369" t="s">
        <v>29</v>
      </c>
      <c r="E369" s="25">
        <v>3300</v>
      </c>
    </row>
    <row r="371" spans="3:5" ht="12.75">
      <c r="C371" s="4">
        <v>4430</v>
      </c>
      <c r="D371" t="s">
        <v>30</v>
      </c>
      <c r="E371" s="25">
        <v>2800</v>
      </c>
    </row>
    <row r="373" spans="3:5" ht="12.75">
      <c r="C373" s="4">
        <v>4440</v>
      </c>
      <c r="D373" t="s">
        <v>31</v>
      </c>
      <c r="E373" s="25">
        <v>108556</v>
      </c>
    </row>
    <row r="374" ht="12.75">
      <c r="D374" t="s">
        <v>32</v>
      </c>
    </row>
    <row r="376" spans="3:5" ht="12.75">
      <c r="C376" s="4">
        <v>6060</v>
      </c>
      <c r="D376" t="s">
        <v>56</v>
      </c>
      <c r="E376" s="25">
        <v>85000</v>
      </c>
    </row>
    <row r="377" ht="12.75">
      <c r="D377" t="s">
        <v>227</v>
      </c>
    </row>
    <row r="378" ht="12.75">
      <c r="D378" t="s">
        <v>265</v>
      </c>
    </row>
    <row r="379" ht="12.75">
      <c r="D379" t="s">
        <v>268</v>
      </c>
    </row>
    <row r="380" spans="1:5" ht="12.75">
      <c r="A380" s="6"/>
      <c r="B380" s="22"/>
      <c r="C380" s="20"/>
      <c r="D380" s="6" t="s">
        <v>269</v>
      </c>
      <c r="E380" s="28"/>
    </row>
    <row r="381" spans="1:5" ht="12.75">
      <c r="A381" s="2"/>
      <c r="B381" s="23"/>
      <c r="C381" s="32"/>
      <c r="D381" s="87" t="s">
        <v>270</v>
      </c>
      <c r="E381" s="26"/>
    </row>
    <row r="382" ht="12.75">
      <c r="D382" s="4"/>
    </row>
    <row r="383" ht="12.75">
      <c r="D383" s="4" t="s">
        <v>174</v>
      </c>
    </row>
    <row r="384" spans="1:5" ht="12.75">
      <c r="A384" s="2"/>
      <c r="B384" s="23"/>
      <c r="C384" s="32"/>
      <c r="D384" s="2"/>
      <c r="E384" s="26"/>
    </row>
    <row r="385" spans="1:5" ht="12.75">
      <c r="A385" s="32">
        <v>1</v>
      </c>
      <c r="B385" s="42" t="s">
        <v>20</v>
      </c>
      <c r="C385" s="32">
        <v>3</v>
      </c>
      <c r="D385" s="32">
        <v>4</v>
      </c>
      <c r="E385" s="67">
        <v>5</v>
      </c>
    </row>
    <row r="386" ht="13.5" customHeight="1"/>
    <row r="387" spans="1:5" ht="12.75">
      <c r="A387" s="6" t="s">
        <v>10</v>
      </c>
      <c r="B387" s="22" t="s">
        <v>196</v>
      </c>
      <c r="C387" s="20"/>
      <c r="D387" s="6" t="s">
        <v>112</v>
      </c>
      <c r="E387" s="28">
        <f>SUM(E390,E395,E397,E399,E401,E403,E405,E407,E410,E412,E414,E416)</f>
        <v>337071</v>
      </c>
    </row>
    <row r="388" spans="1:5" ht="12.75">
      <c r="A388" s="32" t="s">
        <v>9</v>
      </c>
      <c r="B388" s="42" t="s">
        <v>9</v>
      </c>
      <c r="C388" s="32" t="s">
        <v>9</v>
      </c>
      <c r="D388" s="32" t="s">
        <v>9</v>
      </c>
      <c r="E388" s="42" t="s">
        <v>9</v>
      </c>
    </row>
    <row r="390" spans="3:5" ht="12.75">
      <c r="C390" s="4">
        <v>3020</v>
      </c>
      <c r="D390" t="s">
        <v>202</v>
      </c>
      <c r="E390" s="25">
        <v>12761</v>
      </c>
    </row>
    <row r="391" ht="12.75">
      <c r="D391" t="s">
        <v>228</v>
      </c>
    </row>
    <row r="392" ht="12.75">
      <c r="D392" t="s">
        <v>229</v>
      </c>
    </row>
    <row r="393" ht="12.75">
      <c r="D393" t="s">
        <v>230</v>
      </c>
    </row>
    <row r="395" spans="3:5" ht="12.75">
      <c r="C395" s="4">
        <v>4010</v>
      </c>
      <c r="D395" t="s">
        <v>24</v>
      </c>
      <c r="E395" s="25">
        <v>192082</v>
      </c>
    </row>
    <row r="397" spans="3:5" ht="12.75">
      <c r="C397" s="4">
        <v>4040</v>
      </c>
      <c r="D397" t="s">
        <v>25</v>
      </c>
      <c r="E397" s="25">
        <v>16327</v>
      </c>
    </row>
    <row r="399" spans="3:5" ht="12.75">
      <c r="C399" s="4">
        <v>4110</v>
      </c>
      <c r="D399" t="s">
        <v>26</v>
      </c>
      <c r="E399" s="25">
        <v>36767</v>
      </c>
    </row>
    <row r="401" spans="3:5" ht="12.75">
      <c r="C401" s="4">
        <v>4120</v>
      </c>
      <c r="D401" t="s">
        <v>27</v>
      </c>
      <c r="E401" s="25">
        <v>5007</v>
      </c>
    </row>
    <row r="403" spans="3:5" ht="12.75">
      <c r="C403" s="4">
        <v>4210</v>
      </c>
      <c r="D403" t="s">
        <v>17</v>
      </c>
      <c r="E403" s="25">
        <v>4200</v>
      </c>
    </row>
    <row r="405" spans="3:5" ht="12.75">
      <c r="C405" s="4">
        <v>4220</v>
      </c>
      <c r="D405" t="s">
        <v>113</v>
      </c>
      <c r="E405" s="25">
        <v>26000</v>
      </c>
    </row>
    <row r="407" spans="3:5" ht="12.75">
      <c r="C407" s="4">
        <v>4240</v>
      </c>
      <c r="D407" t="s">
        <v>114</v>
      </c>
      <c r="E407" s="25">
        <v>9000</v>
      </c>
    </row>
    <row r="408" ht="12.75">
      <c r="D408" t="s">
        <v>89</v>
      </c>
    </row>
    <row r="410" spans="3:5" ht="12.75">
      <c r="C410" s="4">
        <v>4270</v>
      </c>
      <c r="D410" t="s">
        <v>18</v>
      </c>
      <c r="E410" s="25">
        <v>13000</v>
      </c>
    </row>
    <row r="412" spans="3:5" ht="12.75">
      <c r="C412" s="4">
        <v>4300</v>
      </c>
      <c r="D412" t="s">
        <v>11</v>
      </c>
      <c r="E412" s="25">
        <v>3550</v>
      </c>
    </row>
    <row r="414" spans="3:5" ht="12.75">
      <c r="C414" s="4">
        <v>4410</v>
      </c>
      <c r="D414" t="s">
        <v>29</v>
      </c>
      <c r="E414" s="25">
        <v>400</v>
      </c>
    </row>
    <row r="416" spans="3:5" ht="12.75">
      <c r="C416" s="4">
        <v>4440</v>
      </c>
      <c r="D416" t="s">
        <v>31</v>
      </c>
      <c r="E416" s="25">
        <v>17977</v>
      </c>
    </row>
    <row r="417" spans="1:5" ht="12.75">
      <c r="A417" s="6"/>
      <c r="B417" s="22"/>
      <c r="C417" s="20"/>
      <c r="D417" s="6" t="s">
        <v>32</v>
      </c>
      <c r="E417" s="28"/>
    </row>
    <row r="418" spans="1:5" ht="12.75">
      <c r="A418" s="2"/>
      <c r="B418" s="23"/>
      <c r="C418" s="32"/>
      <c r="D418" s="2"/>
      <c r="E418" s="26"/>
    </row>
    <row r="419" spans="1:5" ht="12.75">
      <c r="A419" s="6"/>
      <c r="B419" s="22"/>
      <c r="C419" s="20"/>
      <c r="D419" s="6"/>
      <c r="E419" s="28"/>
    </row>
    <row r="420" spans="1:5" ht="12.75">
      <c r="A420" t="s">
        <v>10</v>
      </c>
      <c r="B420" s="13" t="s">
        <v>91</v>
      </c>
      <c r="D420" t="s">
        <v>92</v>
      </c>
      <c r="E420" s="25">
        <f>SUM(E423,E428,E430,E432,E434,E436,E444,E446:E449,E451,E453,E455,E457)</f>
        <v>927072</v>
      </c>
    </row>
    <row r="421" spans="1:5" ht="12.75">
      <c r="A421" s="2"/>
      <c r="B421" s="23"/>
      <c r="C421" s="32"/>
      <c r="D421" s="2"/>
      <c r="E421" s="26"/>
    </row>
    <row r="423" spans="3:5" ht="12.75">
      <c r="C423" s="4">
        <v>3020</v>
      </c>
      <c r="D423" t="s">
        <v>202</v>
      </c>
      <c r="E423" s="25">
        <v>46191</v>
      </c>
    </row>
    <row r="424" ht="12.75">
      <c r="D424" t="s">
        <v>231</v>
      </c>
    </row>
    <row r="425" ht="12.75">
      <c r="D425" t="s">
        <v>232</v>
      </c>
    </row>
    <row r="426" ht="12.75">
      <c r="D426" t="s">
        <v>233</v>
      </c>
    </row>
    <row r="428" spans="3:5" ht="12.75">
      <c r="C428" s="4">
        <v>4010</v>
      </c>
      <c r="D428" t="s">
        <v>24</v>
      </c>
      <c r="E428" s="25">
        <v>609729</v>
      </c>
    </row>
    <row r="430" spans="3:5" ht="12.75">
      <c r="C430" s="4">
        <v>4040</v>
      </c>
      <c r="D430" t="s">
        <v>25</v>
      </c>
      <c r="E430" s="25">
        <v>51827</v>
      </c>
    </row>
    <row r="431" spans="1:5" ht="12.75">
      <c r="A431" s="6"/>
      <c r="B431" s="22"/>
      <c r="C431" s="20"/>
      <c r="D431" s="6"/>
      <c r="E431" s="28"/>
    </row>
    <row r="432" spans="1:5" ht="12.75">
      <c r="A432" s="6"/>
      <c r="B432" s="22"/>
      <c r="C432" s="4">
        <v>4110</v>
      </c>
      <c r="D432" t="s">
        <v>26</v>
      </c>
      <c r="E432" s="25">
        <v>125402</v>
      </c>
    </row>
    <row r="433" spans="1:2" ht="12.75">
      <c r="A433" s="6"/>
      <c r="B433" s="22"/>
    </row>
    <row r="434" spans="1:5" ht="12.75">
      <c r="A434" s="6"/>
      <c r="B434" s="22"/>
      <c r="C434" s="4">
        <v>4120</v>
      </c>
      <c r="D434" t="s">
        <v>27</v>
      </c>
      <c r="E434" s="25">
        <v>17078</v>
      </c>
    </row>
    <row r="435" spans="1:2" ht="12.75">
      <c r="A435" s="6"/>
      <c r="B435" s="22"/>
    </row>
    <row r="436" spans="1:5" ht="12.75">
      <c r="A436" s="6"/>
      <c r="B436" s="22"/>
      <c r="C436" s="4">
        <v>4210</v>
      </c>
      <c r="D436" t="s">
        <v>17</v>
      </c>
      <c r="E436" s="25">
        <v>11900</v>
      </c>
    </row>
    <row r="437" spans="1:5" ht="12.75">
      <c r="A437" s="6"/>
      <c r="B437" s="22"/>
      <c r="C437" s="20"/>
      <c r="D437" s="6"/>
      <c r="E437" s="28"/>
    </row>
    <row r="438" spans="1:5" ht="12.75">
      <c r="A438" s="6"/>
      <c r="B438" s="22"/>
      <c r="C438" s="20"/>
      <c r="D438" s="6"/>
      <c r="E438" s="28"/>
    </row>
    <row r="439" spans="1:5" ht="12.75">
      <c r="A439" s="6"/>
      <c r="B439" s="22"/>
      <c r="C439" s="20"/>
      <c r="D439" s="4" t="s">
        <v>115</v>
      </c>
      <c r="E439" s="28"/>
    </row>
    <row r="440" spans="1:5" ht="12.75">
      <c r="A440" s="6"/>
      <c r="B440" s="22"/>
      <c r="C440" s="20"/>
      <c r="D440" s="4"/>
      <c r="E440" s="28"/>
    </row>
    <row r="441" spans="1:5" ht="12.75">
      <c r="A441" s="2"/>
      <c r="B441" s="23"/>
      <c r="C441" s="32"/>
      <c r="D441" s="32"/>
      <c r="E441" s="26"/>
    </row>
    <row r="442" spans="1:5" ht="12.75">
      <c r="A442" s="32">
        <v>1</v>
      </c>
      <c r="B442" s="42" t="s">
        <v>20</v>
      </c>
      <c r="C442" s="32">
        <v>3</v>
      </c>
      <c r="D442" s="32">
        <v>4</v>
      </c>
      <c r="E442" s="67">
        <v>5</v>
      </c>
    </row>
    <row r="443" spans="1:5" ht="12.75">
      <c r="A443" s="6"/>
      <c r="B443" s="22"/>
      <c r="C443" s="20"/>
      <c r="D443" s="6"/>
      <c r="E443" s="28"/>
    </row>
    <row r="444" spans="3:5" ht="12.75">
      <c r="C444" s="4">
        <v>4230</v>
      </c>
      <c r="D444" t="s">
        <v>87</v>
      </c>
      <c r="E444" s="25">
        <v>400</v>
      </c>
    </row>
    <row r="446" spans="3:5" ht="12.75">
      <c r="C446" s="4">
        <v>4240</v>
      </c>
      <c r="D446" t="s">
        <v>88</v>
      </c>
      <c r="E446" s="25">
        <v>4600</v>
      </c>
    </row>
    <row r="447" ht="12.75">
      <c r="D447" t="s">
        <v>89</v>
      </c>
    </row>
    <row r="449" spans="3:5" ht="12.75">
      <c r="C449" s="4">
        <v>4270</v>
      </c>
      <c r="D449" t="s">
        <v>18</v>
      </c>
      <c r="E449" s="25">
        <v>14000</v>
      </c>
    </row>
    <row r="451" spans="3:5" ht="12.75">
      <c r="C451" s="4">
        <v>4300</v>
      </c>
      <c r="D451" t="s">
        <v>11</v>
      </c>
      <c r="E451" s="25">
        <v>5350</v>
      </c>
    </row>
    <row r="453" spans="3:5" ht="12.75">
      <c r="C453" s="4">
        <v>4410</v>
      </c>
      <c r="D453" t="s">
        <v>29</v>
      </c>
      <c r="E453" s="25">
        <v>1900</v>
      </c>
    </row>
    <row r="455" spans="3:5" ht="12.75">
      <c r="C455" s="4">
        <v>4430</v>
      </c>
      <c r="D455" t="s">
        <v>30</v>
      </c>
      <c r="E455" s="25">
        <v>600</v>
      </c>
    </row>
    <row r="457" spans="3:5" ht="12.75">
      <c r="C457" s="4">
        <v>4440</v>
      </c>
      <c r="D457" t="s">
        <v>31</v>
      </c>
      <c r="E457" s="25">
        <v>38095</v>
      </c>
    </row>
    <row r="458" ht="12.75">
      <c r="D458" t="s">
        <v>32</v>
      </c>
    </row>
    <row r="459" spans="1:5" ht="12.75">
      <c r="A459" s="2"/>
      <c r="B459" s="23"/>
      <c r="C459" s="32"/>
      <c r="D459" s="2"/>
      <c r="E459" s="26"/>
    </row>
    <row r="461" spans="1:5" ht="12.75">
      <c r="A461" s="6" t="s">
        <v>10</v>
      </c>
      <c r="B461" s="22" t="s">
        <v>98</v>
      </c>
      <c r="C461" s="20"/>
      <c r="D461" s="6" t="s">
        <v>99</v>
      </c>
      <c r="E461" s="28">
        <f>SUM(E464,E466,E468,E470,E472,E474,E477,E479,E481)</f>
        <v>274567</v>
      </c>
    </row>
    <row r="462" spans="1:5" ht="12.75">
      <c r="A462" s="2"/>
      <c r="B462" s="23"/>
      <c r="C462" s="32"/>
      <c r="D462" s="2"/>
      <c r="E462" s="26"/>
    </row>
    <row r="463" spans="1:5" ht="12.75">
      <c r="A463" s="6"/>
      <c r="B463" s="22"/>
      <c r="C463" s="20"/>
      <c r="D463" s="6"/>
      <c r="E463" s="28"/>
    </row>
    <row r="464" spans="3:5" ht="12.75">
      <c r="C464" s="4">
        <v>4010</v>
      </c>
      <c r="D464" t="s">
        <v>24</v>
      </c>
      <c r="E464" s="25">
        <v>85987</v>
      </c>
    </row>
    <row r="466" spans="3:5" ht="12.75">
      <c r="C466" s="4">
        <v>4040</v>
      </c>
      <c r="D466" t="s">
        <v>25</v>
      </c>
      <c r="E466" s="25">
        <v>7309</v>
      </c>
    </row>
    <row r="468" spans="3:5" ht="12.75">
      <c r="C468" s="4">
        <v>4110</v>
      </c>
      <c r="D468" t="s">
        <v>26</v>
      </c>
      <c r="E468" s="25">
        <v>17032</v>
      </c>
    </row>
    <row r="470" spans="3:5" ht="12.75">
      <c r="C470" s="4">
        <v>4120</v>
      </c>
      <c r="D470" t="s">
        <v>27</v>
      </c>
      <c r="E470" s="25">
        <v>2319</v>
      </c>
    </row>
    <row r="472" spans="3:5" ht="12.75">
      <c r="C472" s="4">
        <v>4210</v>
      </c>
      <c r="D472" t="s">
        <v>17</v>
      </c>
      <c r="E472" s="25">
        <v>113200</v>
      </c>
    </row>
    <row r="474" spans="3:5" ht="12.75">
      <c r="C474" s="4">
        <v>4300</v>
      </c>
      <c r="D474" t="s">
        <v>11</v>
      </c>
      <c r="E474" s="25">
        <v>41500</v>
      </c>
    </row>
    <row r="475" ht="12.75">
      <c r="D475" t="s">
        <v>234</v>
      </c>
    </row>
    <row r="477" spans="3:5" ht="12.75">
      <c r="C477" s="4">
        <v>4410</v>
      </c>
      <c r="D477" t="s">
        <v>29</v>
      </c>
      <c r="E477" s="25">
        <v>200</v>
      </c>
    </row>
    <row r="479" spans="3:5" ht="12.75">
      <c r="C479" s="4">
        <v>4430</v>
      </c>
      <c r="D479" t="s">
        <v>30</v>
      </c>
      <c r="E479" s="25">
        <v>2500</v>
      </c>
    </row>
    <row r="481" spans="3:5" ht="12.75">
      <c r="C481" s="4">
        <v>4440</v>
      </c>
      <c r="D481" t="s">
        <v>37</v>
      </c>
      <c r="E481" s="25">
        <v>4520</v>
      </c>
    </row>
    <row r="482" spans="1:5" ht="12.75">
      <c r="A482" s="2"/>
      <c r="B482" s="23"/>
      <c r="C482" s="32"/>
      <c r="D482" s="2" t="s">
        <v>32</v>
      </c>
      <c r="E482" s="26"/>
    </row>
    <row r="483" spans="1:5" ht="12.75">
      <c r="A483" s="6"/>
      <c r="B483" s="22"/>
      <c r="C483" s="20"/>
      <c r="D483" s="6"/>
      <c r="E483" s="28"/>
    </row>
    <row r="484" spans="1:5" ht="12.75">
      <c r="A484" s="6" t="s">
        <v>22</v>
      </c>
      <c r="B484" s="22" t="s">
        <v>191</v>
      </c>
      <c r="C484" s="20"/>
      <c r="D484" s="6" t="s">
        <v>192</v>
      </c>
      <c r="E484" s="28">
        <f>SUM(E487,E489)</f>
        <v>18832</v>
      </c>
    </row>
    <row r="485" spans="1:5" ht="12.75">
      <c r="A485" s="2"/>
      <c r="B485" s="23"/>
      <c r="C485" s="32"/>
      <c r="D485" s="2"/>
      <c r="E485" s="26"/>
    </row>
    <row r="486" spans="1:5" ht="12.75">
      <c r="A486" s="6"/>
      <c r="B486" s="22"/>
      <c r="C486" s="20"/>
      <c r="D486" s="6"/>
      <c r="E486" s="28"/>
    </row>
    <row r="487" spans="1:5" ht="12.75">
      <c r="A487" s="6"/>
      <c r="B487" s="22"/>
      <c r="C487" s="20">
        <v>4300</v>
      </c>
      <c r="D487" s="6" t="s">
        <v>11</v>
      </c>
      <c r="E487" s="28">
        <v>16600</v>
      </c>
    </row>
    <row r="488" spans="1:5" ht="12.75">
      <c r="A488" s="6"/>
      <c r="B488" s="22"/>
      <c r="C488" s="20"/>
      <c r="D488" s="6"/>
      <c r="E488" s="28"/>
    </row>
    <row r="489" spans="1:5" ht="12.75">
      <c r="A489" s="6"/>
      <c r="B489" s="22"/>
      <c r="C489" s="20">
        <v>4410</v>
      </c>
      <c r="D489" s="6" t="s">
        <v>29</v>
      </c>
      <c r="E489" s="28">
        <v>2232</v>
      </c>
    </row>
    <row r="490" spans="1:5" ht="12.75">
      <c r="A490" s="2"/>
      <c r="B490" s="23"/>
      <c r="C490" s="32"/>
      <c r="D490" s="2"/>
      <c r="E490" s="26"/>
    </row>
    <row r="495" ht="12.75">
      <c r="D495" s="4" t="s">
        <v>116</v>
      </c>
    </row>
    <row r="496" ht="12.75">
      <c r="D496" s="4"/>
    </row>
    <row r="497" spans="1:5" ht="13.5" thickBot="1">
      <c r="A497" s="70">
        <v>1</v>
      </c>
      <c r="B497" s="71" t="s">
        <v>20</v>
      </c>
      <c r="C497" s="70">
        <v>3</v>
      </c>
      <c r="D497" s="70">
        <v>4</v>
      </c>
      <c r="E497" s="71">
        <v>5</v>
      </c>
    </row>
    <row r="498" spans="1:5" s="6" customFormat="1" ht="13.5" thickTop="1">
      <c r="A498"/>
      <c r="B498" s="13"/>
      <c r="C498" s="4"/>
      <c r="D498"/>
      <c r="E498" s="25"/>
    </row>
    <row r="499" spans="1:5" ht="15">
      <c r="A499" s="18" t="s">
        <v>93</v>
      </c>
      <c r="B499" s="19" t="s">
        <v>94</v>
      </c>
      <c r="C499" s="34"/>
      <c r="D499" s="18"/>
      <c r="E499" s="36">
        <f>SUM(E502)</f>
        <v>30000</v>
      </c>
    </row>
    <row r="500" spans="1:5" ht="15.75" thickBot="1">
      <c r="A500" s="9"/>
      <c r="B500" s="12"/>
      <c r="C500" s="31"/>
      <c r="D500" s="9"/>
      <c r="E500" s="29"/>
    </row>
    <row r="501" ht="13.5" thickTop="1"/>
    <row r="502" spans="1:5" ht="12.75">
      <c r="A502" s="2" t="s">
        <v>90</v>
      </c>
      <c r="B502" s="23" t="s">
        <v>95</v>
      </c>
      <c r="C502" s="32"/>
      <c r="D502" s="2" t="s">
        <v>96</v>
      </c>
      <c r="E502" s="26">
        <f>SUM(E504,E507,E509,E511)</f>
        <v>30000</v>
      </c>
    </row>
    <row r="503" spans="1:5" ht="12.75">
      <c r="A503" s="6"/>
      <c r="B503" s="22"/>
      <c r="C503" s="20"/>
      <c r="D503" s="6"/>
      <c r="E503" s="28"/>
    </row>
    <row r="504" spans="1:5" ht="12.75">
      <c r="A504" s="6"/>
      <c r="B504" s="22"/>
      <c r="C504" s="20">
        <v>3030</v>
      </c>
      <c r="D504" s="6" t="s">
        <v>50</v>
      </c>
      <c r="E504" s="28">
        <v>14160</v>
      </c>
    </row>
    <row r="505" spans="1:5" ht="12.75">
      <c r="A505" s="6"/>
      <c r="B505" s="22"/>
      <c r="C505" s="20"/>
      <c r="D505" s="6" t="s">
        <v>271</v>
      </c>
      <c r="E505" s="28"/>
    </row>
    <row r="506" spans="1:5" ht="12.75">
      <c r="A506" s="6"/>
      <c r="B506" s="22"/>
      <c r="C506" s="20"/>
      <c r="D506" s="6"/>
      <c r="E506" s="28"/>
    </row>
    <row r="507" spans="3:5" ht="12.75">
      <c r="C507" s="4">
        <v>4210</v>
      </c>
      <c r="D507" t="s">
        <v>97</v>
      </c>
      <c r="E507" s="25">
        <v>7000</v>
      </c>
    </row>
    <row r="509" spans="3:5" ht="12.75">
      <c r="C509" s="4">
        <v>4300</v>
      </c>
      <c r="D509" t="s">
        <v>11</v>
      </c>
      <c r="E509" s="25">
        <v>7840</v>
      </c>
    </row>
    <row r="511" spans="1:5" ht="12.75">
      <c r="A511" s="6"/>
      <c r="B511" s="22"/>
      <c r="C511" s="20">
        <v>4410</v>
      </c>
      <c r="D511" s="6" t="s">
        <v>29</v>
      </c>
      <c r="E511" s="28">
        <v>1000</v>
      </c>
    </row>
    <row r="512" spans="1:5" ht="13.5" thickBot="1">
      <c r="A512" s="5"/>
      <c r="B512" s="21"/>
      <c r="C512" s="5"/>
      <c r="D512" s="5"/>
      <c r="E512" s="5"/>
    </row>
    <row r="513" ht="13.5" thickTop="1"/>
    <row r="514" spans="1:5" ht="15">
      <c r="A514" s="18" t="s">
        <v>180</v>
      </c>
      <c r="B514" s="19" t="s">
        <v>181</v>
      </c>
      <c r="C514" s="34"/>
      <c r="D514" s="18"/>
      <c r="E514" s="36">
        <f>SUM(E517+E523+E559+E567+E575+E581+E614+E636+E642)</f>
        <v>2574828</v>
      </c>
    </row>
    <row r="515" spans="1:5" ht="13.5" thickBot="1">
      <c r="A515" s="5"/>
      <c r="B515" s="21"/>
      <c r="C515" s="30"/>
      <c r="D515" s="5"/>
      <c r="E515" s="27"/>
    </row>
    <row r="516" spans="1:5" ht="13.5" thickTop="1">
      <c r="A516" s="6"/>
      <c r="B516" s="22"/>
      <c r="C516" s="20"/>
      <c r="D516" s="6"/>
      <c r="E516" s="28"/>
    </row>
    <row r="517" spans="1:5" ht="12.75">
      <c r="A517" s="6" t="s">
        <v>10</v>
      </c>
      <c r="B517" s="22" t="s">
        <v>208</v>
      </c>
      <c r="C517" s="20"/>
      <c r="D517" s="6" t="s">
        <v>209</v>
      </c>
      <c r="E517" s="28">
        <f>SUM(E520)</f>
        <v>21000</v>
      </c>
    </row>
    <row r="518" spans="1:5" ht="12.75">
      <c r="A518" s="2"/>
      <c r="B518" s="23"/>
      <c r="C518" s="32"/>
      <c r="D518" s="2"/>
      <c r="E518" s="26"/>
    </row>
    <row r="519" spans="1:5" ht="12.75">
      <c r="A519" s="6"/>
      <c r="B519" s="22"/>
      <c r="C519" s="20"/>
      <c r="D519" s="6"/>
      <c r="E519" s="28"/>
    </row>
    <row r="520" spans="1:5" ht="12.75">
      <c r="A520" s="6"/>
      <c r="B520" s="22"/>
      <c r="C520" s="20">
        <v>3110</v>
      </c>
      <c r="D520" s="6" t="s">
        <v>101</v>
      </c>
      <c r="E520" s="28">
        <v>21000</v>
      </c>
    </row>
    <row r="521" spans="1:5" ht="12.75">
      <c r="A521" s="2"/>
      <c r="B521" s="23"/>
      <c r="C521" s="32"/>
      <c r="D521" s="2"/>
      <c r="E521" s="26"/>
    </row>
    <row r="522" spans="1:5" ht="12.75">
      <c r="A522" s="6"/>
      <c r="B522" s="22"/>
      <c r="C522" s="20"/>
      <c r="D522" s="6"/>
      <c r="E522" s="28"/>
    </row>
    <row r="523" spans="1:5" ht="12.75">
      <c r="A523" s="6" t="s">
        <v>10</v>
      </c>
      <c r="B523" s="22" t="s">
        <v>210</v>
      </c>
      <c r="C523" s="20"/>
      <c r="D523" s="6" t="s">
        <v>273</v>
      </c>
      <c r="E523" s="28">
        <f>SUM(E528,E531,E533,E535,E537,E539,E541,E544,E551,E553,E555)</f>
        <v>1523000</v>
      </c>
    </row>
    <row r="524" spans="1:5" ht="12.75">
      <c r="A524" s="6"/>
      <c r="B524" s="22"/>
      <c r="C524" s="20"/>
      <c r="D524" s="6" t="s">
        <v>272</v>
      </c>
      <c r="E524" s="28"/>
    </row>
    <row r="525" spans="1:5" ht="12.75">
      <c r="A525" s="6"/>
      <c r="B525" s="22"/>
      <c r="C525" s="20"/>
      <c r="D525" s="6" t="s">
        <v>211</v>
      </c>
      <c r="E525" s="28"/>
    </row>
    <row r="526" spans="1:5" ht="12.75">
      <c r="A526" s="2"/>
      <c r="B526" s="23"/>
      <c r="C526" s="32"/>
      <c r="D526" s="2"/>
      <c r="E526" s="26"/>
    </row>
    <row r="527" spans="1:5" ht="12.75">
      <c r="A527" s="6"/>
      <c r="B527" s="22"/>
      <c r="C527" s="20"/>
      <c r="D527" s="6"/>
      <c r="E527" s="28"/>
    </row>
    <row r="528" spans="1:5" ht="12.75">
      <c r="A528" s="6"/>
      <c r="B528" s="22"/>
      <c r="C528" s="20">
        <v>3020</v>
      </c>
      <c r="D528" s="85" t="s">
        <v>202</v>
      </c>
      <c r="E528" s="28">
        <v>125</v>
      </c>
    </row>
    <row r="529" spans="1:5" ht="12.75">
      <c r="A529" s="6"/>
      <c r="B529" s="22"/>
      <c r="C529" s="20"/>
      <c r="D529" s="85" t="s">
        <v>203</v>
      </c>
      <c r="E529" s="28"/>
    </row>
    <row r="530" spans="1:5" ht="12.75">
      <c r="A530" s="6"/>
      <c r="B530" s="22"/>
      <c r="C530" s="20"/>
      <c r="D530" s="6"/>
      <c r="E530" s="28"/>
    </row>
    <row r="531" spans="1:5" ht="12.75">
      <c r="A531" s="6"/>
      <c r="B531" s="22"/>
      <c r="C531" s="4">
        <v>3110</v>
      </c>
      <c r="D531" t="s">
        <v>101</v>
      </c>
      <c r="E531" s="28">
        <v>1477310</v>
      </c>
    </row>
    <row r="532" spans="1:5" ht="12.75">
      <c r="A532" s="6"/>
      <c r="B532" s="22"/>
      <c r="E532" s="28"/>
    </row>
    <row r="533" spans="1:5" ht="12.75">
      <c r="A533" s="6"/>
      <c r="B533" s="22"/>
      <c r="C533" s="4">
        <v>4010</v>
      </c>
      <c r="D533" t="s">
        <v>86</v>
      </c>
      <c r="E533" s="28">
        <v>34080</v>
      </c>
    </row>
    <row r="534" spans="1:5" ht="12.75">
      <c r="A534" s="6"/>
      <c r="B534" s="22"/>
      <c r="E534" s="28"/>
    </row>
    <row r="535" spans="1:5" ht="12.75">
      <c r="A535" s="6"/>
      <c r="B535" s="22"/>
      <c r="C535" s="4">
        <v>4040</v>
      </c>
      <c r="D535" t="s">
        <v>25</v>
      </c>
      <c r="E535" s="28">
        <v>951</v>
      </c>
    </row>
    <row r="536" spans="1:5" ht="12.75">
      <c r="A536" s="6"/>
      <c r="B536" s="22"/>
      <c r="E536" s="28"/>
    </row>
    <row r="537" spans="1:5" ht="12.75">
      <c r="A537" s="6"/>
      <c r="B537" s="22"/>
      <c r="C537" s="4">
        <v>4110</v>
      </c>
      <c r="D537" t="s">
        <v>26</v>
      </c>
      <c r="E537" s="28">
        <v>6036</v>
      </c>
    </row>
    <row r="538" spans="1:5" ht="12.75">
      <c r="A538" s="6"/>
      <c r="B538" s="22"/>
      <c r="C538" s="20"/>
      <c r="D538" s="20"/>
      <c r="E538" s="28"/>
    </row>
    <row r="539" spans="1:5" ht="12.75">
      <c r="A539" s="6"/>
      <c r="B539" s="22"/>
      <c r="C539" s="4">
        <v>4120</v>
      </c>
      <c r="D539" t="s">
        <v>27</v>
      </c>
      <c r="E539" s="28">
        <v>858</v>
      </c>
    </row>
    <row r="540" spans="1:5" ht="12.75">
      <c r="A540" s="6"/>
      <c r="B540" s="22"/>
      <c r="E540" s="28"/>
    </row>
    <row r="541" spans="1:5" ht="12.75">
      <c r="A541" s="6"/>
      <c r="B541" s="22"/>
      <c r="C541" s="4">
        <v>4140</v>
      </c>
      <c r="D541" t="s">
        <v>194</v>
      </c>
      <c r="E541" s="28">
        <v>130</v>
      </c>
    </row>
    <row r="542" spans="1:5" ht="12.75">
      <c r="A542" s="6"/>
      <c r="B542" s="22"/>
      <c r="D542" t="s">
        <v>195</v>
      </c>
      <c r="E542" s="28"/>
    </row>
    <row r="543" spans="1:5" ht="12.75">
      <c r="A543" s="6"/>
      <c r="B543" s="22"/>
      <c r="C543" s="20"/>
      <c r="D543" s="6"/>
      <c r="E543" s="28"/>
    </row>
    <row r="544" spans="1:5" ht="12.75">
      <c r="A544" s="6"/>
      <c r="B544" s="22"/>
      <c r="C544" s="4">
        <v>4210</v>
      </c>
      <c r="D544" t="s">
        <v>17</v>
      </c>
      <c r="E544" s="28">
        <v>1381</v>
      </c>
    </row>
    <row r="545" spans="1:5" ht="12.75">
      <c r="A545" s="6"/>
      <c r="B545" s="22"/>
      <c r="C545" s="20"/>
      <c r="D545" s="6"/>
      <c r="E545" s="28"/>
    </row>
    <row r="546" spans="1:5" ht="12.75">
      <c r="A546" s="6"/>
      <c r="B546" s="22"/>
      <c r="C546" s="20"/>
      <c r="D546" s="6"/>
      <c r="E546" s="28"/>
    </row>
    <row r="547" spans="1:5" ht="12.75">
      <c r="A547" s="6"/>
      <c r="B547" s="22"/>
      <c r="C547" s="20"/>
      <c r="D547" s="4" t="s">
        <v>164</v>
      </c>
      <c r="E547" s="28"/>
    </row>
    <row r="548" spans="1:5" ht="12.75">
      <c r="A548" s="6"/>
      <c r="B548" s="22"/>
      <c r="C548" s="20"/>
      <c r="D548" s="6"/>
      <c r="E548" s="28"/>
    </row>
    <row r="549" spans="1:5" ht="12.75">
      <c r="A549" s="16">
        <v>1</v>
      </c>
      <c r="B549" s="15" t="s">
        <v>20</v>
      </c>
      <c r="C549" s="16">
        <v>3</v>
      </c>
      <c r="D549" s="16">
        <v>4</v>
      </c>
      <c r="E549" s="68">
        <v>5</v>
      </c>
    </row>
    <row r="551" spans="1:5" ht="12.75">
      <c r="A551" s="6"/>
      <c r="B551" s="22"/>
      <c r="C551" s="4">
        <v>4300</v>
      </c>
      <c r="D551" t="s">
        <v>11</v>
      </c>
      <c r="E551" s="28">
        <v>800</v>
      </c>
    </row>
    <row r="552" spans="1:5" ht="12.75">
      <c r="A552" s="6"/>
      <c r="B552" s="22"/>
      <c r="E552" s="28"/>
    </row>
    <row r="553" spans="1:5" ht="12.75">
      <c r="A553" s="6"/>
      <c r="B553" s="22"/>
      <c r="C553" s="4">
        <v>4410</v>
      </c>
      <c r="D553" t="s">
        <v>29</v>
      </c>
      <c r="E553" s="28">
        <v>200</v>
      </c>
    </row>
    <row r="554" spans="1:5" ht="12.75">
      <c r="A554" s="6"/>
      <c r="B554" s="22"/>
      <c r="E554" s="28"/>
    </row>
    <row r="555" spans="1:5" ht="12.75">
      <c r="A555" s="6"/>
      <c r="B555" s="22"/>
      <c r="C555" s="4">
        <v>4440</v>
      </c>
      <c r="D555" t="s">
        <v>105</v>
      </c>
      <c r="E555" s="28">
        <v>1129</v>
      </c>
    </row>
    <row r="556" spans="1:5" ht="12.75">
      <c r="A556" s="6"/>
      <c r="B556" s="22"/>
      <c r="C556" s="20"/>
      <c r="D556" s="6" t="s">
        <v>32</v>
      </c>
      <c r="E556" s="28"/>
    </row>
    <row r="557" spans="1:5" ht="12.75">
      <c r="A557" s="2"/>
      <c r="B557" s="23"/>
      <c r="C557" s="32"/>
      <c r="D557" s="2"/>
      <c r="E557" s="26"/>
    </row>
    <row r="558" spans="1:5" ht="12.75">
      <c r="A558" s="6"/>
      <c r="B558" s="22"/>
      <c r="C558" s="20"/>
      <c r="D558" s="6"/>
      <c r="E558" s="28"/>
    </row>
    <row r="559" spans="1:5" ht="12.75">
      <c r="A559" s="46" t="s">
        <v>10</v>
      </c>
      <c r="B559" s="45" t="s">
        <v>182</v>
      </c>
      <c r="C559" s="44"/>
      <c r="D559" s="43" t="s">
        <v>151</v>
      </c>
      <c r="E559" s="47">
        <f>SUM(E564)</f>
        <v>6200</v>
      </c>
    </row>
    <row r="560" spans="1:5" ht="15">
      <c r="A560" s="18"/>
      <c r="B560" s="19"/>
      <c r="C560" s="34"/>
      <c r="D560" s="43" t="s">
        <v>152</v>
      </c>
      <c r="E560" s="36"/>
    </row>
    <row r="561" spans="1:5" ht="15">
      <c r="A561" s="18"/>
      <c r="B561" s="19"/>
      <c r="C561" s="34"/>
      <c r="D561" s="43" t="s">
        <v>212</v>
      </c>
      <c r="E561" s="36"/>
    </row>
    <row r="562" spans="1:5" ht="15">
      <c r="A562" s="48"/>
      <c r="B562" s="49"/>
      <c r="C562" s="57"/>
      <c r="D562" s="2"/>
      <c r="E562" s="58"/>
    </row>
    <row r="563" spans="1:5" ht="15">
      <c r="A563" s="18"/>
      <c r="B563" s="19"/>
      <c r="C563" s="34"/>
      <c r="D563" s="43"/>
      <c r="E563" s="36"/>
    </row>
    <row r="564" spans="1:5" ht="15">
      <c r="A564" s="18"/>
      <c r="B564" s="19"/>
      <c r="C564" s="44">
        <v>4130</v>
      </c>
      <c r="D564" s="43" t="s">
        <v>102</v>
      </c>
      <c r="E564" s="47">
        <v>6200</v>
      </c>
    </row>
    <row r="565" spans="1:5" ht="15">
      <c r="A565" s="48"/>
      <c r="B565" s="49"/>
      <c r="C565" s="50"/>
      <c r="D565" s="51"/>
      <c r="E565" s="52"/>
    </row>
    <row r="566" spans="1:5" ht="15">
      <c r="A566" s="18"/>
      <c r="B566" s="19"/>
      <c r="C566" s="44"/>
      <c r="D566" s="43"/>
      <c r="E566" s="47"/>
    </row>
    <row r="567" spans="1:5" ht="12.75">
      <c r="A567" t="s">
        <v>10</v>
      </c>
      <c r="B567" s="13" t="s">
        <v>183</v>
      </c>
      <c r="D567" t="s">
        <v>100</v>
      </c>
      <c r="E567" s="25">
        <f>SUM(E571)</f>
        <v>345600</v>
      </c>
    </row>
    <row r="568" spans="1:5" ht="12.75">
      <c r="A568" s="6"/>
      <c r="B568" s="60"/>
      <c r="C568" s="20"/>
      <c r="D568" s="6" t="s">
        <v>155</v>
      </c>
      <c r="E568" s="28"/>
    </row>
    <row r="569" spans="1:5" ht="12.75">
      <c r="A569" s="2"/>
      <c r="B569" s="24"/>
      <c r="C569" s="32"/>
      <c r="D569" s="2"/>
      <c r="E569" s="26"/>
    </row>
    <row r="571" spans="3:5" ht="12.75">
      <c r="C571" s="4">
        <v>3110</v>
      </c>
      <c r="D571" t="s">
        <v>101</v>
      </c>
      <c r="E571" s="25">
        <v>345600</v>
      </c>
    </row>
    <row r="573" spans="1:5" ht="12.75">
      <c r="A573" s="2"/>
      <c r="B573" s="23"/>
      <c r="C573" s="32"/>
      <c r="D573" s="2"/>
      <c r="E573" s="26"/>
    </row>
    <row r="575" spans="1:5" ht="12.75">
      <c r="A575" t="s">
        <v>10</v>
      </c>
      <c r="B575" s="13" t="s">
        <v>186</v>
      </c>
      <c r="D575" t="s">
        <v>103</v>
      </c>
      <c r="E575" s="25">
        <f>SUM(E578)</f>
        <v>230000</v>
      </c>
    </row>
    <row r="576" spans="1:5" ht="12.75">
      <c r="A576" s="2"/>
      <c r="B576" s="23"/>
      <c r="C576" s="32"/>
      <c r="D576" s="2"/>
      <c r="E576" s="26"/>
    </row>
    <row r="578" spans="3:5" ht="12.75">
      <c r="C578" s="4">
        <v>3110</v>
      </c>
      <c r="D578" t="s">
        <v>101</v>
      </c>
      <c r="E578" s="25">
        <v>230000</v>
      </c>
    </row>
    <row r="579" spans="1:5" ht="12.75">
      <c r="A579" s="2"/>
      <c r="B579" s="23"/>
      <c r="C579" s="32"/>
      <c r="D579" s="2"/>
      <c r="E579" s="26"/>
    </row>
    <row r="580" spans="1:5" ht="12.75">
      <c r="A580" s="6"/>
      <c r="B580" s="22"/>
      <c r="C580" s="20"/>
      <c r="D580" s="6"/>
      <c r="E580" s="28"/>
    </row>
    <row r="581" spans="1:5" ht="12.75">
      <c r="A581" t="s">
        <v>22</v>
      </c>
      <c r="B581" s="13" t="s">
        <v>184</v>
      </c>
      <c r="D581" t="s">
        <v>104</v>
      </c>
      <c r="E581" s="25">
        <f>SUM(E584,E587,E589,E591,E593,E595,E598,E605,E607,E609,E611)</f>
        <v>132144</v>
      </c>
    </row>
    <row r="582" spans="1:5" ht="12.75">
      <c r="A582" s="2"/>
      <c r="B582" s="23"/>
      <c r="C582" s="32"/>
      <c r="D582" s="2"/>
      <c r="E582" s="26"/>
    </row>
    <row r="584" spans="3:5" ht="12.75">
      <c r="C584" s="4">
        <v>3020</v>
      </c>
      <c r="D584" t="s">
        <v>202</v>
      </c>
      <c r="E584" s="25">
        <v>720</v>
      </c>
    </row>
    <row r="585" ht="12.75">
      <c r="D585" t="s">
        <v>204</v>
      </c>
    </row>
    <row r="587" spans="3:5" ht="12.75">
      <c r="C587" s="4">
        <v>4010</v>
      </c>
      <c r="D587" t="s">
        <v>86</v>
      </c>
      <c r="E587" s="25">
        <v>95132</v>
      </c>
    </row>
    <row r="589" spans="3:5" ht="12.75">
      <c r="C589" s="4">
        <v>4040</v>
      </c>
      <c r="D589" t="s">
        <v>25</v>
      </c>
      <c r="E589" s="25">
        <v>5862</v>
      </c>
    </row>
    <row r="591" spans="3:5" ht="12.75">
      <c r="C591" s="4">
        <v>4110</v>
      </c>
      <c r="D591" t="s">
        <v>26</v>
      </c>
      <c r="E591" s="25">
        <v>16871</v>
      </c>
    </row>
    <row r="592" spans="1:5" ht="12.75">
      <c r="A592" s="20"/>
      <c r="B592" s="40"/>
      <c r="C592" s="20"/>
      <c r="D592" s="20"/>
      <c r="E592" s="69"/>
    </row>
    <row r="593" spans="3:5" ht="12.75">
      <c r="C593" s="4">
        <v>4120</v>
      </c>
      <c r="D593" t="s">
        <v>27</v>
      </c>
      <c r="E593" s="25">
        <v>2399</v>
      </c>
    </row>
    <row r="595" spans="3:5" ht="12.75">
      <c r="C595" s="4">
        <v>4140</v>
      </c>
      <c r="D595" t="s">
        <v>194</v>
      </c>
      <c r="E595" s="25">
        <v>758</v>
      </c>
    </row>
    <row r="596" ht="12.75">
      <c r="D596" t="s">
        <v>195</v>
      </c>
    </row>
    <row r="597" spans="1:5" ht="12.75">
      <c r="A597" s="6"/>
      <c r="B597" s="22"/>
      <c r="C597" s="20"/>
      <c r="D597" s="6"/>
      <c r="E597" s="28"/>
    </row>
    <row r="598" spans="1:5" ht="12.75">
      <c r="A598" s="6"/>
      <c r="B598" s="22"/>
      <c r="C598" s="4">
        <v>4210</v>
      </c>
      <c r="D598" t="s">
        <v>17</v>
      </c>
      <c r="E598" s="25">
        <v>4000</v>
      </c>
    </row>
    <row r="599" spans="1:5" ht="12.75">
      <c r="A599" s="6"/>
      <c r="B599" s="22"/>
      <c r="C599" s="20"/>
      <c r="D599" s="6"/>
      <c r="E599" s="28"/>
    </row>
    <row r="600" spans="1:5" ht="12.75">
      <c r="A600" s="6"/>
      <c r="B600" s="22"/>
      <c r="C600" s="20"/>
      <c r="D600" s="6"/>
      <c r="E600" s="28"/>
    </row>
    <row r="601" spans="1:5" ht="12.75">
      <c r="A601" s="6"/>
      <c r="B601" s="22"/>
      <c r="C601" s="20"/>
      <c r="D601" s="6"/>
      <c r="E601" s="28"/>
    </row>
    <row r="602" ht="12.75">
      <c r="D602" s="4" t="s">
        <v>117</v>
      </c>
    </row>
    <row r="603" spans="1:5" ht="12.75">
      <c r="A603" s="16">
        <v>1</v>
      </c>
      <c r="B603" s="15" t="s">
        <v>20</v>
      </c>
      <c r="C603" s="16">
        <v>3</v>
      </c>
      <c r="D603" s="16">
        <v>4</v>
      </c>
      <c r="E603" s="15">
        <v>5</v>
      </c>
    </row>
    <row r="604" spans="1:5" ht="12.75">
      <c r="A604" s="6"/>
      <c r="B604" s="22"/>
      <c r="C604" s="20"/>
      <c r="D604" s="6"/>
      <c r="E604" s="28"/>
    </row>
    <row r="605" spans="3:5" ht="12.75">
      <c r="C605" s="4">
        <v>4280</v>
      </c>
      <c r="D605" t="s">
        <v>153</v>
      </c>
      <c r="E605" s="25">
        <v>18</v>
      </c>
    </row>
    <row r="607" spans="3:5" ht="12.75">
      <c r="C607" s="4">
        <v>4300</v>
      </c>
      <c r="D607" t="s">
        <v>11</v>
      </c>
      <c r="E607" s="25">
        <v>2000</v>
      </c>
    </row>
    <row r="609" spans="3:5" ht="12.75">
      <c r="C609" s="4">
        <v>4410</v>
      </c>
      <c r="D609" t="s">
        <v>29</v>
      </c>
      <c r="E609" s="25">
        <v>2000</v>
      </c>
    </row>
    <row r="611" spans="1:5" ht="12.75">
      <c r="A611" s="6"/>
      <c r="B611" s="22"/>
      <c r="C611" s="20">
        <v>4440</v>
      </c>
      <c r="D611" s="6" t="s">
        <v>105</v>
      </c>
      <c r="E611" s="28">
        <v>2384</v>
      </c>
    </row>
    <row r="612" spans="1:5" ht="12.75">
      <c r="A612" s="2"/>
      <c r="B612" s="23"/>
      <c r="C612" s="32"/>
      <c r="D612" s="2" t="s">
        <v>32</v>
      </c>
      <c r="E612" s="26"/>
    </row>
    <row r="613" spans="1:5" ht="12.75">
      <c r="A613" s="6"/>
      <c r="B613" s="22"/>
      <c r="C613" s="20"/>
      <c r="D613" s="6"/>
      <c r="E613" s="28"/>
    </row>
    <row r="614" spans="1:5" ht="12.75">
      <c r="A614" t="s">
        <v>10</v>
      </c>
      <c r="B614" s="13" t="s">
        <v>187</v>
      </c>
      <c r="D614" t="s">
        <v>106</v>
      </c>
      <c r="E614" s="25">
        <f>SUM(E617,E620,E622,E624,E626,E628,E631,E633)</f>
        <v>51860</v>
      </c>
    </row>
    <row r="615" spans="1:5" ht="12.75">
      <c r="A615" s="6"/>
      <c r="B615" s="22"/>
      <c r="C615" s="20"/>
      <c r="D615" s="6" t="s">
        <v>107</v>
      </c>
      <c r="E615" s="28"/>
    </row>
    <row r="616" spans="1:5" ht="12.75">
      <c r="A616" s="2"/>
      <c r="B616" s="23"/>
      <c r="C616" s="32"/>
      <c r="D616" s="2"/>
      <c r="E616" s="26"/>
    </row>
    <row r="617" spans="3:5" ht="12.75">
      <c r="C617" s="4">
        <v>3020</v>
      </c>
      <c r="D617" t="s">
        <v>202</v>
      </c>
      <c r="E617" s="25">
        <v>3500</v>
      </c>
    </row>
    <row r="618" ht="12.75">
      <c r="D618" t="s">
        <v>204</v>
      </c>
    </row>
    <row r="620" spans="3:5" ht="12.75">
      <c r="C620" s="4">
        <v>4010</v>
      </c>
      <c r="D620" t="s">
        <v>24</v>
      </c>
      <c r="E620" s="25">
        <v>31875</v>
      </c>
    </row>
    <row r="622" spans="3:5" ht="12.75">
      <c r="C622" s="4">
        <v>4040</v>
      </c>
      <c r="D622" t="s">
        <v>25</v>
      </c>
      <c r="E622" s="25">
        <v>2604</v>
      </c>
    </row>
    <row r="624" spans="3:5" ht="12.75">
      <c r="C624" s="4">
        <v>4110</v>
      </c>
      <c r="D624" t="s">
        <v>26</v>
      </c>
      <c r="E624" s="25">
        <v>5941</v>
      </c>
    </row>
    <row r="626" spans="3:5" ht="12.75">
      <c r="C626" s="4">
        <v>4120</v>
      </c>
      <c r="D626" t="s">
        <v>27</v>
      </c>
      <c r="E626" s="25">
        <v>845</v>
      </c>
    </row>
    <row r="628" spans="3:5" ht="12.75">
      <c r="C628" s="4">
        <v>4140</v>
      </c>
      <c r="D628" t="s">
        <v>194</v>
      </c>
      <c r="E628" s="25">
        <v>1627</v>
      </c>
    </row>
    <row r="629" ht="12.75">
      <c r="D629" t="s">
        <v>195</v>
      </c>
    </row>
    <row r="631" spans="3:5" ht="12.75">
      <c r="C631" s="4">
        <v>4280</v>
      </c>
      <c r="D631" t="s">
        <v>153</v>
      </c>
      <c r="E631" s="25">
        <v>200</v>
      </c>
    </row>
    <row r="633" spans="3:5" ht="12.75">
      <c r="C633" s="4">
        <v>4440</v>
      </c>
      <c r="D633" t="s">
        <v>37</v>
      </c>
      <c r="E633" s="25">
        <v>5268</v>
      </c>
    </row>
    <row r="634" spans="1:5" ht="12.75">
      <c r="A634" s="2"/>
      <c r="B634" s="23"/>
      <c r="C634" s="32"/>
      <c r="D634" s="2" t="s">
        <v>32</v>
      </c>
      <c r="E634" s="26"/>
    </row>
    <row r="635" spans="1:5" ht="12.75">
      <c r="A635" s="6"/>
      <c r="B635" s="22"/>
      <c r="C635" s="20"/>
      <c r="D635" s="6"/>
      <c r="E635" s="28"/>
    </row>
    <row r="636" spans="1:5" ht="12.75">
      <c r="A636" s="6" t="s">
        <v>22</v>
      </c>
      <c r="B636" s="22" t="s">
        <v>274</v>
      </c>
      <c r="C636" s="20"/>
      <c r="D636" s="6" t="s">
        <v>275</v>
      </c>
      <c r="E636" s="28">
        <f>SUM(E638)</f>
        <v>97924</v>
      </c>
    </row>
    <row r="637" spans="1:5" ht="12.75">
      <c r="A637" s="2"/>
      <c r="B637" s="23"/>
      <c r="C637" s="32"/>
      <c r="D637" s="2"/>
      <c r="E637" s="26"/>
    </row>
    <row r="638" spans="1:5" ht="12.75">
      <c r="A638" s="6"/>
      <c r="B638" s="22"/>
      <c r="C638" s="20">
        <v>2660</v>
      </c>
      <c r="D638" s="6" t="s">
        <v>276</v>
      </c>
      <c r="E638" s="28">
        <v>97924</v>
      </c>
    </row>
    <row r="639" spans="1:5" ht="12.75">
      <c r="A639" s="6"/>
      <c r="B639" s="22"/>
      <c r="C639" s="20"/>
      <c r="D639" s="6" t="s">
        <v>277</v>
      </c>
      <c r="E639" s="28"/>
    </row>
    <row r="640" spans="1:5" ht="12.75">
      <c r="A640" s="2"/>
      <c r="B640" s="23"/>
      <c r="C640" s="32"/>
      <c r="D640" s="2"/>
      <c r="E640" s="26"/>
    </row>
    <row r="641" spans="1:5" ht="12.75">
      <c r="A641" s="6"/>
      <c r="B641" s="22"/>
      <c r="C641" s="20"/>
      <c r="D641" s="6"/>
      <c r="E641" s="28"/>
    </row>
    <row r="642" spans="1:5" ht="12.75">
      <c r="A642" s="6" t="s">
        <v>22</v>
      </c>
      <c r="B642" s="22" t="s">
        <v>222</v>
      </c>
      <c r="C642" s="20"/>
      <c r="D642" s="6" t="s">
        <v>12</v>
      </c>
      <c r="E642" s="28">
        <f>SUM(E644)</f>
        <v>167100</v>
      </c>
    </row>
    <row r="643" spans="1:5" ht="12.75">
      <c r="A643" s="2"/>
      <c r="B643" s="23"/>
      <c r="C643" s="32"/>
      <c r="D643" s="2"/>
      <c r="E643" s="26"/>
    </row>
    <row r="644" spans="1:5" ht="12.75">
      <c r="A644" s="6"/>
      <c r="B644" s="22"/>
      <c r="C644" s="20">
        <v>3110</v>
      </c>
      <c r="D644" s="6" t="s">
        <v>101</v>
      </c>
      <c r="E644" s="28">
        <v>167100</v>
      </c>
    </row>
    <row r="645" spans="1:5" ht="12.75">
      <c r="A645" s="6"/>
      <c r="B645" s="22"/>
      <c r="C645" s="20"/>
      <c r="D645" s="6" t="s">
        <v>243</v>
      </c>
      <c r="E645" s="28"/>
    </row>
    <row r="646" spans="1:5" ht="12.75">
      <c r="A646" s="6"/>
      <c r="B646" s="22"/>
      <c r="C646" s="20"/>
      <c r="D646" s="85" t="s">
        <v>250</v>
      </c>
      <c r="E646" s="28"/>
    </row>
    <row r="647" spans="1:5" ht="13.5" thickBot="1">
      <c r="A647" s="5"/>
      <c r="B647" s="21"/>
      <c r="C647" s="30"/>
      <c r="D647" s="5"/>
      <c r="E647" s="27"/>
    </row>
    <row r="648" spans="1:5" ht="13.5" thickTop="1">
      <c r="A648" s="6"/>
      <c r="B648" s="22"/>
      <c r="C648" s="20"/>
      <c r="D648" s="6"/>
      <c r="E648" s="28"/>
    </row>
    <row r="649" spans="1:5" ht="15">
      <c r="A649" s="18" t="s">
        <v>108</v>
      </c>
      <c r="B649" s="19" t="s">
        <v>109</v>
      </c>
      <c r="C649" s="34"/>
      <c r="D649" s="18"/>
      <c r="E649" s="36">
        <f>SUM(E651)</f>
        <v>250887</v>
      </c>
    </row>
    <row r="650" spans="1:5" ht="15.75" thickBot="1">
      <c r="A650" s="9"/>
      <c r="B650" s="12"/>
      <c r="C650" s="31"/>
      <c r="D650" s="9"/>
      <c r="E650" s="29"/>
    </row>
    <row r="651" spans="1:5" ht="13.5" thickTop="1">
      <c r="A651" t="s">
        <v>10</v>
      </c>
      <c r="B651" s="13" t="s">
        <v>110</v>
      </c>
      <c r="D651" t="s">
        <v>111</v>
      </c>
      <c r="E651" s="25">
        <f>SUM(E654,E662,E664,E666,E668,E670,E672,E674,E676,E678)</f>
        <v>250887</v>
      </c>
    </row>
    <row r="652" spans="1:5" ht="12.75">
      <c r="A652" s="2"/>
      <c r="B652" s="24"/>
      <c r="C652" s="32"/>
      <c r="D652" s="2"/>
      <c r="E652" s="26"/>
    </row>
    <row r="653" spans="1:5" ht="12.75">
      <c r="A653" s="6"/>
      <c r="B653" s="60"/>
      <c r="C653" s="20"/>
      <c r="D653" s="6"/>
      <c r="E653" s="28"/>
    </row>
    <row r="654" spans="1:5" ht="12.75">
      <c r="A654" s="6"/>
      <c r="B654" s="60"/>
      <c r="C654" s="20">
        <v>3020</v>
      </c>
      <c r="D654" s="6" t="s">
        <v>202</v>
      </c>
      <c r="E654" s="28">
        <v>2011</v>
      </c>
    </row>
    <row r="655" spans="1:5" ht="12.75">
      <c r="A655" s="6"/>
      <c r="B655" s="60"/>
      <c r="C655" s="20"/>
      <c r="D655" s="6" t="s">
        <v>251</v>
      </c>
      <c r="E655" s="28"/>
    </row>
    <row r="656" spans="1:5" ht="12.75">
      <c r="A656" s="6"/>
      <c r="B656" s="60"/>
      <c r="C656" s="20"/>
      <c r="D656" s="6" t="s">
        <v>252</v>
      </c>
      <c r="E656" s="28"/>
    </row>
    <row r="657" spans="1:5" ht="12.75">
      <c r="A657" s="6"/>
      <c r="B657" s="22"/>
      <c r="C657" s="20"/>
      <c r="D657" s="6"/>
      <c r="E657" s="28"/>
    </row>
    <row r="658" spans="1:5" ht="12.75">
      <c r="A658" s="6"/>
      <c r="B658" s="22"/>
      <c r="C658" s="20"/>
      <c r="D658" s="20" t="s">
        <v>122</v>
      </c>
      <c r="E658" s="28"/>
    </row>
    <row r="659" spans="1:5" ht="12.75">
      <c r="A659" s="6"/>
      <c r="B659" s="22"/>
      <c r="C659" s="20"/>
      <c r="D659" s="20"/>
      <c r="E659" s="28"/>
    </row>
    <row r="660" spans="1:5" ht="12.75">
      <c r="A660" s="16">
        <v>1</v>
      </c>
      <c r="B660" s="15" t="s">
        <v>20</v>
      </c>
      <c r="C660" s="16">
        <v>3</v>
      </c>
      <c r="D660" s="16">
        <v>4</v>
      </c>
      <c r="E660" s="15">
        <v>5</v>
      </c>
    </row>
    <row r="661" spans="1:5" ht="12.75">
      <c r="A661" s="6"/>
      <c r="B661" s="22"/>
      <c r="C661" s="20"/>
      <c r="D661" s="6"/>
      <c r="E661" s="28"/>
    </row>
    <row r="662" spans="3:5" ht="12.75">
      <c r="C662" s="4">
        <v>4010</v>
      </c>
      <c r="D662" t="s">
        <v>24</v>
      </c>
      <c r="E662" s="25">
        <v>78560</v>
      </c>
    </row>
    <row r="664" spans="3:5" ht="12.75">
      <c r="C664" s="4">
        <v>4040</v>
      </c>
      <c r="D664" t="s">
        <v>25</v>
      </c>
      <c r="E664" s="25">
        <v>6784</v>
      </c>
    </row>
    <row r="666" spans="3:5" ht="12.75">
      <c r="C666" s="4">
        <v>4110</v>
      </c>
      <c r="D666" t="s">
        <v>26</v>
      </c>
      <c r="E666" s="25">
        <v>15941</v>
      </c>
    </row>
    <row r="668" spans="3:5" ht="12.75">
      <c r="C668" s="4">
        <v>4120</v>
      </c>
      <c r="D668" t="s">
        <v>27</v>
      </c>
      <c r="E668" s="25">
        <v>2171</v>
      </c>
    </row>
    <row r="670" spans="3:5" ht="12.75">
      <c r="C670" s="4">
        <v>4210</v>
      </c>
      <c r="D670" t="s">
        <v>17</v>
      </c>
      <c r="E670" s="25">
        <v>10900</v>
      </c>
    </row>
    <row r="672" spans="3:5" ht="12.75">
      <c r="C672" s="4">
        <v>4220</v>
      </c>
      <c r="D672" t="s">
        <v>113</v>
      </c>
      <c r="E672" s="25">
        <v>120000</v>
      </c>
    </row>
    <row r="674" spans="3:5" ht="12.75">
      <c r="C674" s="4">
        <v>4270</v>
      </c>
      <c r="D674" t="s">
        <v>18</v>
      </c>
      <c r="E674" s="25">
        <v>5500</v>
      </c>
    </row>
    <row r="676" spans="3:5" ht="12.75">
      <c r="C676" s="4">
        <v>4300</v>
      </c>
      <c r="D676" t="s">
        <v>11</v>
      </c>
      <c r="E676" s="25">
        <v>4500</v>
      </c>
    </row>
    <row r="678" spans="3:5" ht="12.75">
      <c r="C678" s="4">
        <v>4440</v>
      </c>
      <c r="D678" t="s">
        <v>31</v>
      </c>
      <c r="E678" s="25">
        <v>4520</v>
      </c>
    </row>
    <row r="679" spans="1:5" ht="12.75">
      <c r="A679" s="6"/>
      <c r="B679" s="22"/>
      <c r="C679" s="20"/>
      <c r="D679" s="6" t="s">
        <v>32</v>
      </c>
      <c r="E679" s="28"/>
    </row>
    <row r="680" spans="1:5" ht="13.5" thickBot="1">
      <c r="A680" s="5"/>
      <c r="B680" s="21"/>
      <c r="C680" s="30"/>
      <c r="D680" s="5"/>
      <c r="E680" s="27"/>
    </row>
    <row r="681" spans="1:5" ht="13.5" thickTop="1">
      <c r="A681" s="6"/>
      <c r="B681" s="22"/>
      <c r="C681" s="20"/>
      <c r="D681" s="6"/>
      <c r="E681" s="28"/>
    </row>
    <row r="682" spans="1:5" ht="15">
      <c r="A682" s="18" t="s">
        <v>118</v>
      </c>
      <c r="B682" s="19" t="s">
        <v>119</v>
      </c>
      <c r="C682" s="34"/>
      <c r="D682" s="18"/>
      <c r="E682" s="36">
        <f>SUM(E685,E728,E733,E738)</f>
        <v>1857072</v>
      </c>
    </row>
    <row r="683" spans="1:5" ht="15.75" thickBot="1">
      <c r="A683" s="9"/>
      <c r="B683" s="12"/>
      <c r="C683" s="31"/>
      <c r="D683" s="9"/>
      <c r="E683" s="29"/>
    </row>
    <row r="684" ht="13.5" thickTop="1"/>
    <row r="685" spans="1:5" ht="12.75">
      <c r="A685" t="s">
        <v>10</v>
      </c>
      <c r="B685" s="13" t="s">
        <v>120</v>
      </c>
      <c r="D685" t="s">
        <v>121</v>
      </c>
      <c r="E685" s="25">
        <f>SUM(E688,E691,E693,E695,E697,E699,E702,E704,E706,E708,E718,E720,E722,E725)</f>
        <v>179310</v>
      </c>
    </row>
    <row r="686" spans="1:5" ht="12.75">
      <c r="A686" s="2"/>
      <c r="B686" s="23"/>
      <c r="C686" s="32"/>
      <c r="D686" s="2"/>
      <c r="E686" s="26"/>
    </row>
    <row r="688" spans="3:5" ht="12.75">
      <c r="C688" s="4">
        <v>3020</v>
      </c>
      <c r="D688" t="s">
        <v>202</v>
      </c>
      <c r="E688" s="25">
        <v>1000</v>
      </c>
    </row>
    <row r="689" ht="12.75">
      <c r="D689" t="s">
        <v>213</v>
      </c>
    </row>
    <row r="690" spans="1:5" ht="12.75">
      <c r="A690" s="20"/>
      <c r="B690" s="40"/>
      <c r="C690" s="20"/>
      <c r="D690" s="20"/>
      <c r="E690" s="41"/>
    </row>
    <row r="691" spans="3:5" ht="12.75">
      <c r="C691" s="4">
        <v>4010</v>
      </c>
      <c r="D691" t="s">
        <v>24</v>
      </c>
      <c r="E691" s="25">
        <v>42870</v>
      </c>
    </row>
    <row r="692" spans="1:5" ht="12.75">
      <c r="A692" s="20"/>
      <c r="B692" s="40"/>
      <c r="C692" s="20"/>
      <c r="D692" s="20"/>
      <c r="E692" s="41"/>
    </row>
    <row r="693" spans="3:5" ht="12.75">
      <c r="C693" s="4">
        <v>4040</v>
      </c>
      <c r="D693" t="s">
        <v>25</v>
      </c>
      <c r="E693" s="25">
        <v>3321</v>
      </c>
    </row>
    <row r="695" spans="3:5" ht="12.75">
      <c r="C695" s="4">
        <v>4110</v>
      </c>
      <c r="D695" t="s">
        <v>26</v>
      </c>
      <c r="E695" s="25">
        <v>7959</v>
      </c>
    </row>
    <row r="697" spans="3:5" ht="12.75">
      <c r="C697" s="4">
        <v>4120</v>
      </c>
      <c r="D697" t="s">
        <v>27</v>
      </c>
      <c r="E697" s="25">
        <v>1132</v>
      </c>
    </row>
    <row r="699" spans="3:5" ht="12.75">
      <c r="C699" s="4">
        <v>4140</v>
      </c>
      <c r="D699" t="s">
        <v>194</v>
      </c>
      <c r="E699" s="25">
        <v>421</v>
      </c>
    </row>
    <row r="700" ht="12.75">
      <c r="D700" t="s">
        <v>195</v>
      </c>
    </row>
    <row r="702" spans="3:5" ht="12.75">
      <c r="C702" s="4">
        <v>4210</v>
      </c>
      <c r="D702" t="s">
        <v>17</v>
      </c>
      <c r="E702" s="25">
        <v>20000</v>
      </c>
    </row>
    <row r="704" spans="3:5" ht="12.75">
      <c r="C704" s="4">
        <v>4260</v>
      </c>
      <c r="D704" t="s">
        <v>28</v>
      </c>
      <c r="E704" s="25">
        <v>70000</v>
      </c>
    </row>
    <row r="706" spans="3:5" ht="12.75">
      <c r="C706" s="4">
        <v>4270</v>
      </c>
      <c r="D706" t="s">
        <v>18</v>
      </c>
      <c r="E706" s="25">
        <v>10000</v>
      </c>
    </row>
    <row r="708" spans="3:5" ht="12.75">
      <c r="C708" s="4">
        <v>4300</v>
      </c>
      <c r="D708" t="s">
        <v>11</v>
      </c>
      <c r="E708" s="25">
        <v>15000</v>
      </c>
    </row>
    <row r="715" spans="1:5" ht="12.75">
      <c r="A715" s="6"/>
      <c r="B715" s="22"/>
      <c r="C715" s="20"/>
      <c r="D715" s="20" t="s">
        <v>175</v>
      </c>
      <c r="E715" s="28"/>
    </row>
    <row r="716" spans="1:5" ht="12.75">
      <c r="A716" s="16">
        <v>1</v>
      </c>
      <c r="B716" s="15" t="s">
        <v>20</v>
      </c>
      <c r="C716" s="16">
        <v>3</v>
      </c>
      <c r="D716" s="16">
        <v>4</v>
      </c>
      <c r="E716" s="68">
        <v>5</v>
      </c>
    </row>
    <row r="718" spans="3:5" ht="12.75">
      <c r="C718" s="4">
        <v>4410</v>
      </c>
      <c r="D718" t="s">
        <v>29</v>
      </c>
      <c r="E718" s="25">
        <v>100</v>
      </c>
    </row>
    <row r="720" spans="3:5" ht="12.75">
      <c r="C720" s="4">
        <v>4430</v>
      </c>
      <c r="D720" t="s">
        <v>30</v>
      </c>
      <c r="E720" s="25">
        <v>500</v>
      </c>
    </row>
    <row r="722" spans="3:5" ht="12.75">
      <c r="C722" s="4">
        <v>4440</v>
      </c>
      <c r="D722" t="s">
        <v>31</v>
      </c>
      <c r="E722" s="25">
        <v>2007</v>
      </c>
    </row>
    <row r="723" ht="12.75">
      <c r="D723" t="s">
        <v>32</v>
      </c>
    </row>
    <row r="725" spans="3:5" ht="12.75">
      <c r="C725" s="4">
        <v>4510</v>
      </c>
      <c r="D725" t="s">
        <v>33</v>
      </c>
      <c r="E725" s="25">
        <v>5000</v>
      </c>
    </row>
    <row r="726" spans="1:5" ht="12.75">
      <c r="A726" s="2"/>
      <c r="B726" s="23"/>
      <c r="C726" s="32"/>
      <c r="D726" s="2"/>
      <c r="E726" s="26"/>
    </row>
    <row r="727" spans="1:5" ht="12.75">
      <c r="A727" s="6"/>
      <c r="B727" s="22"/>
      <c r="C727" s="20"/>
      <c r="D727" s="6"/>
      <c r="E727" s="28"/>
    </row>
    <row r="728" spans="1:5" ht="12.75">
      <c r="A728" s="6" t="s">
        <v>10</v>
      </c>
      <c r="B728" s="22" t="s">
        <v>123</v>
      </c>
      <c r="C728" s="20"/>
      <c r="D728" s="6" t="s">
        <v>136</v>
      </c>
      <c r="E728" s="28">
        <f>SUM(E731)</f>
        <v>4500</v>
      </c>
    </row>
    <row r="729" spans="1:5" ht="12.75">
      <c r="A729" s="2"/>
      <c r="B729" s="23"/>
      <c r="C729" s="32"/>
      <c r="D729" s="2"/>
      <c r="E729" s="26"/>
    </row>
    <row r="731" spans="1:5" ht="12.75">
      <c r="A731" s="2"/>
      <c r="B731" s="23"/>
      <c r="C731" s="32">
        <v>4300</v>
      </c>
      <c r="D731" s="2" t="s">
        <v>11</v>
      </c>
      <c r="E731" s="26">
        <v>4500</v>
      </c>
    </row>
    <row r="732" spans="1:5" ht="12.75">
      <c r="A732" s="6"/>
      <c r="B732" s="22"/>
      <c r="C732" s="20"/>
      <c r="D732" s="6"/>
      <c r="E732" s="28"/>
    </row>
    <row r="733" spans="1:5" ht="12.75">
      <c r="A733" t="s">
        <v>10</v>
      </c>
      <c r="B733" s="13" t="s">
        <v>124</v>
      </c>
      <c r="D733" t="s">
        <v>125</v>
      </c>
      <c r="E733" s="25">
        <f>SUM(E736)</f>
        <v>90000</v>
      </c>
    </row>
    <row r="734" spans="1:5" ht="12.75">
      <c r="A734" s="2"/>
      <c r="B734" s="23"/>
      <c r="C734" s="32"/>
      <c r="D734" s="2"/>
      <c r="E734" s="26"/>
    </row>
    <row r="736" spans="1:5" ht="12.75">
      <c r="A736" s="2"/>
      <c r="B736" s="23"/>
      <c r="C736" s="32">
        <v>4260</v>
      </c>
      <c r="D736" s="2" t="s">
        <v>28</v>
      </c>
      <c r="E736" s="26">
        <v>90000</v>
      </c>
    </row>
    <row r="737" spans="1:5" ht="12.75">
      <c r="A737" s="20"/>
      <c r="B737" s="40"/>
      <c r="C737" s="20"/>
      <c r="D737" s="20"/>
      <c r="E737" s="41"/>
    </row>
    <row r="738" spans="1:5" ht="12.75">
      <c r="A738" t="s">
        <v>10</v>
      </c>
      <c r="B738" s="13" t="s">
        <v>126</v>
      </c>
      <c r="D738" t="s">
        <v>12</v>
      </c>
      <c r="E738" s="25">
        <f>SUM(E741,E744,E746,E748,E750,E752,E755,E757,E759,E761,E763,E765,E771,E773,E775,E778,E780,E782)</f>
        <v>1583262</v>
      </c>
    </row>
    <row r="739" spans="1:5" ht="12.75">
      <c r="A739" s="2"/>
      <c r="B739" s="23"/>
      <c r="C739" s="32"/>
      <c r="D739" s="2"/>
      <c r="E739" s="26"/>
    </row>
    <row r="740" spans="1:5" ht="12.75">
      <c r="A740" s="6"/>
      <c r="B740" s="22"/>
      <c r="C740" s="20"/>
      <c r="D740" s="6"/>
      <c r="E740" s="28"/>
    </row>
    <row r="741" spans="3:5" ht="12.75">
      <c r="C741" s="4">
        <v>3020</v>
      </c>
      <c r="D741" t="s">
        <v>202</v>
      </c>
      <c r="E741" s="25">
        <v>1500</v>
      </c>
    </row>
    <row r="742" ht="12.75">
      <c r="D742" t="s">
        <v>204</v>
      </c>
    </row>
    <row r="744" spans="3:5" ht="12.75">
      <c r="C744" s="4">
        <v>4010</v>
      </c>
      <c r="D744" t="s">
        <v>24</v>
      </c>
      <c r="E744" s="25">
        <v>92186</v>
      </c>
    </row>
    <row r="746" spans="3:5" ht="12.75">
      <c r="C746" s="4">
        <v>4040</v>
      </c>
      <c r="D746" t="s">
        <v>25</v>
      </c>
      <c r="E746" s="25">
        <v>7060</v>
      </c>
    </row>
    <row r="748" spans="3:5" ht="12.75">
      <c r="C748" s="4">
        <v>4110</v>
      </c>
      <c r="D748" t="s">
        <v>26</v>
      </c>
      <c r="E748" s="25">
        <v>16839</v>
      </c>
    </row>
    <row r="750" spans="3:5" ht="12.75">
      <c r="C750" s="4">
        <v>4120</v>
      </c>
      <c r="D750" t="s">
        <v>27</v>
      </c>
      <c r="E750" s="25">
        <v>2395</v>
      </c>
    </row>
    <row r="752" spans="3:5" ht="12.75">
      <c r="C752" s="4">
        <v>4140</v>
      </c>
      <c r="D752" t="s">
        <v>194</v>
      </c>
      <c r="E752" s="25">
        <v>936</v>
      </c>
    </row>
    <row r="753" ht="12.75">
      <c r="D753" t="s">
        <v>195</v>
      </c>
    </row>
    <row r="755" spans="3:5" ht="12.75">
      <c r="C755" s="4">
        <v>4170</v>
      </c>
      <c r="D755" t="s">
        <v>205</v>
      </c>
      <c r="E755" s="25">
        <v>1000</v>
      </c>
    </row>
    <row r="757" spans="3:5" ht="12.75">
      <c r="C757" s="4">
        <v>4210</v>
      </c>
      <c r="D757" t="s">
        <v>17</v>
      </c>
      <c r="E757" s="25">
        <v>135000</v>
      </c>
    </row>
    <row r="759" spans="3:5" ht="12.75">
      <c r="C759" s="4">
        <v>4260</v>
      </c>
      <c r="D759" t="s">
        <v>28</v>
      </c>
      <c r="E759" s="25">
        <v>160000</v>
      </c>
    </row>
    <row r="761" spans="3:5" ht="12.75">
      <c r="C761" s="4">
        <v>4270</v>
      </c>
      <c r="D761" t="s">
        <v>18</v>
      </c>
      <c r="E761" s="25">
        <v>25000</v>
      </c>
    </row>
    <row r="763" spans="3:5" ht="12.75">
      <c r="C763" s="4">
        <v>4280</v>
      </c>
      <c r="D763" t="s">
        <v>153</v>
      </c>
      <c r="E763" s="25">
        <v>100</v>
      </c>
    </row>
    <row r="765" spans="3:5" ht="12.75">
      <c r="C765" s="4">
        <v>4300</v>
      </c>
      <c r="D765" t="s">
        <v>11</v>
      </c>
      <c r="E765" s="25">
        <v>12000</v>
      </c>
    </row>
    <row r="766" ht="12.75">
      <c r="D766" t="s">
        <v>188</v>
      </c>
    </row>
    <row r="768" spans="1:5" ht="12.75">
      <c r="A768" s="6"/>
      <c r="B768" s="22"/>
      <c r="C768" s="20"/>
      <c r="D768" s="20" t="s">
        <v>134</v>
      </c>
      <c r="E768" s="28"/>
    </row>
    <row r="769" spans="1:5" ht="12.75">
      <c r="A769" s="16">
        <v>1</v>
      </c>
      <c r="B769" s="15" t="s">
        <v>20</v>
      </c>
      <c r="C769" s="16">
        <v>3</v>
      </c>
      <c r="D769" s="16">
        <v>4</v>
      </c>
      <c r="E769" s="68">
        <v>5</v>
      </c>
    </row>
    <row r="771" spans="1:5" s="6" customFormat="1" ht="12.75">
      <c r="A771"/>
      <c r="B771" s="13"/>
      <c r="C771" s="4">
        <v>4410</v>
      </c>
      <c r="D771" t="s">
        <v>29</v>
      </c>
      <c r="E771" s="25">
        <v>100</v>
      </c>
    </row>
    <row r="772" spans="1:5" s="6" customFormat="1" ht="12.75">
      <c r="A772"/>
      <c r="B772" s="13"/>
      <c r="C772" s="4"/>
      <c r="D772"/>
      <c r="E772" s="25"/>
    </row>
    <row r="773" spans="3:5" ht="12.75">
      <c r="C773" s="4">
        <v>4430</v>
      </c>
      <c r="D773" t="s">
        <v>30</v>
      </c>
      <c r="E773" s="25">
        <v>1500</v>
      </c>
    </row>
    <row r="775" spans="3:5" ht="12.75">
      <c r="C775" s="4">
        <v>4440</v>
      </c>
      <c r="D775" t="s">
        <v>37</v>
      </c>
      <c r="E775" s="25">
        <v>4265</v>
      </c>
    </row>
    <row r="776" ht="12.75">
      <c r="D776" t="s">
        <v>32</v>
      </c>
    </row>
    <row r="778" spans="3:5" ht="12.75">
      <c r="C778" s="4">
        <v>4510</v>
      </c>
      <c r="D778" t="s">
        <v>33</v>
      </c>
      <c r="E778" s="25">
        <v>10000</v>
      </c>
    </row>
    <row r="779" spans="1:5" ht="12.75">
      <c r="A779" s="6"/>
      <c r="B779" s="22"/>
      <c r="C779" s="20"/>
      <c r="D779" s="6"/>
      <c r="E779" s="28"/>
    </row>
    <row r="780" spans="1:5" ht="12.75">
      <c r="A780" s="6"/>
      <c r="B780" s="22"/>
      <c r="C780" s="20">
        <v>4610</v>
      </c>
      <c r="D780" s="6" t="s">
        <v>176</v>
      </c>
      <c r="E780" s="28">
        <v>1000</v>
      </c>
    </row>
    <row r="781" spans="1:5" ht="12.75">
      <c r="A781" s="6"/>
      <c r="B781" s="22"/>
      <c r="C781" s="20"/>
      <c r="D781" s="85"/>
      <c r="E781" s="28"/>
    </row>
    <row r="782" spans="1:5" ht="12.75">
      <c r="A782" s="6"/>
      <c r="B782" s="22"/>
      <c r="C782" s="20">
        <v>6050</v>
      </c>
      <c r="D782" s="6" t="s">
        <v>172</v>
      </c>
      <c r="E782" s="28">
        <v>1112381</v>
      </c>
    </row>
    <row r="783" spans="1:5" ht="12.75">
      <c r="A783" s="6"/>
      <c r="B783" s="22"/>
      <c r="C783" s="20"/>
      <c r="D783" s="6" t="s">
        <v>260</v>
      </c>
      <c r="E783" s="28"/>
    </row>
    <row r="784" spans="1:5" ht="12.75">
      <c r="A784" s="6"/>
      <c r="B784" s="22"/>
      <c r="C784" s="20"/>
      <c r="D784" s="85" t="s">
        <v>261</v>
      </c>
      <c r="E784" s="28"/>
    </row>
    <row r="785" spans="1:5" ht="12.75">
      <c r="A785" s="6"/>
      <c r="B785" s="22"/>
      <c r="C785" s="20"/>
      <c r="D785" s="85" t="s">
        <v>262</v>
      </c>
      <c r="E785" s="28"/>
    </row>
    <row r="786" spans="1:5" ht="13.5" thickBot="1">
      <c r="A786" s="5"/>
      <c r="B786" s="21"/>
      <c r="C786" s="30"/>
      <c r="D786" s="95" t="s">
        <v>242</v>
      </c>
      <c r="E786" s="27"/>
    </row>
    <row r="787" spans="1:5" ht="13.5" thickTop="1">
      <c r="A787" s="6"/>
      <c r="B787" s="22"/>
      <c r="C787" s="20"/>
      <c r="D787" s="6"/>
      <c r="E787" s="28"/>
    </row>
    <row r="788" spans="1:5" ht="15">
      <c r="A788" s="18" t="s">
        <v>127</v>
      </c>
      <c r="B788" s="19" t="s">
        <v>128</v>
      </c>
      <c r="C788" s="34"/>
      <c r="D788" s="18"/>
      <c r="E788" s="36">
        <f>SUM(E791+E829+E860)</f>
        <v>332161</v>
      </c>
    </row>
    <row r="789" spans="1:5" ht="15.75" thickBot="1">
      <c r="A789" s="9"/>
      <c r="B789" s="12"/>
      <c r="C789" s="31"/>
      <c r="D789" s="9"/>
      <c r="E789" s="29"/>
    </row>
    <row r="790" ht="13.5" thickTop="1"/>
    <row r="791" spans="1:5" ht="12.75">
      <c r="A791" s="2" t="s">
        <v>10</v>
      </c>
      <c r="B791" s="23" t="s">
        <v>129</v>
      </c>
      <c r="C791" s="32"/>
      <c r="D791" s="2" t="s">
        <v>130</v>
      </c>
      <c r="E791" s="26">
        <f>SUM(E793,E795,E797,E799,E802,E804,E809,E811,E813,E816,E819)</f>
        <v>257764</v>
      </c>
    </row>
    <row r="792" spans="1:5" ht="12.75">
      <c r="A792" s="6"/>
      <c r="B792" s="22"/>
      <c r="C792" s="20"/>
      <c r="D792" s="6"/>
      <c r="E792" s="28"/>
    </row>
    <row r="793" spans="1:5" ht="12.75">
      <c r="A793" s="6"/>
      <c r="B793" s="22"/>
      <c r="C793" s="20">
        <v>4010</v>
      </c>
      <c r="D793" s="6" t="s">
        <v>24</v>
      </c>
      <c r="E793" s="28">
        <v>18800</v>
      </c>
    </row>
    <row r="795" spans="3:5" ht="12.75">
      <c r="C795" s="4">
        <v>4110</v>
      </c>
      <c r="D795" t="s">
        <v>26</v>
      </c>
      <c r="E795" s="25">
        <v>3239</v>
      </c>
    </row>
    <row r="797" spans="3:5" ht="12.75">
      <c r="C797" s="4">
        <v>4120</v>
      </c>
      <c r="D797" t="s">
        <v>27</v>
      </c>
      <c r="E797" s="25">
        <v>461</v>
      </c>
    </row>
    <row r="799" spans="1:5" ht="12.75">
      <c r="A799" s="20"/>
      <c r="B799" s="40"/>
      <c r="C799" s="20">
        <v>4140</v>
      </c>
      <c r="D799" s="60" t="s">
        <v>194</v>
      </c>
      <c r="E799" s="41">
        <v>186</v>
      </c>
    </row>
    <row r="800" spans="1:5" ht="12.75">
      <c r="A800" s="20"/>
      <c r="B800" s="40"/>
      <c r="C800" s="20"/>
      <c r="D800" s="60" t="s">
        <v>195</v>
      </c>
      <c r="E800" s="69"/>
    </row>
    <row r="801" spans="1:5" ht="12.75">
      <c r="A801" s="20"/>
      <c r="B801" s="40"/>
      <c r="C801" s="20"/>
      <c r="D801" s="60"/>
      <c r="E801" s="69"/>
    </row>
    <row r="802" spans="1:5" ht="12.75">
      <c r="A802" s="20"/>
      <c r="B802" s="40"/>
      <c r="C802" s="20">
        <v>4170</v>
      </c>
      <c r="D802" s="60" t="s">
        <v>205</v>
      </c>
      <c r="E802" s="41">
        <v>20000</v>
      </c>
    </row>
    <row r="804" spans="3:5" ht="12.75">
      <c r="C804" s="4">
        <v>4210</v>
      </c>
      <c r="D804" t="s">
        <v>17</v>
      </c>
      <c r="E804" s="25">
        <v>40000</v>
      </c>
    </row>
    <row r="805" ht="12.75">
      <c r="D805" s="96" t="s">
        <v>235</v>
      </c>
    </row>
    <row r="806" ht="12.75">
      <c r="D806" s="96" t="s">
        <v>245</v>
      </c>
    </row>
    <row r="807" ht="12.75">
      <c r="D807" s="96" t="s">
        <v>244</v>
      </c>
    </row>
    <row r="809" spans="3:5" ht="12.75">
      <c r="C809" s="4">
        <v>4260</v>
      </c>
      <c r="D809" t="s">
        <v>28</v>
      </c>
      <c r="E809" s="25">
        <v>2500</v>
      </c>
    </row>
    <row r="811" spans="3:5" ht="12.75">
      <c r="C811" s="4">
        <v>4300</v>
      </c>
      <c r="D811" t="s">
        <v>11</v>
      </c>
      <c r="E811" s="25">
        <v>20000</v>
      </c>
    </row>
    <row r="813" spans="3:5" ht="12.75">
      <c r="C813" s="4">
        <v>4410</v>
      </c>
      <c r="D813" t="s">
        <v>154</v>
      </c>
      <c r="E813" s="25">
        <v>1700</v>
      </c>
    </row>
    <row r="814" ht="12.75">
      <c r="D814" t="s">
        <v>253</v>
      </c>
    </row>
    <row r="816" spans="3:5" ht="12.75">
      <c r="C816" s="4">
        <v>4440</v>
      </c>
      <c r="D816" t="s">
        <v>31</v>
      </c>
      <c r="E816" s="25">
        <v>878</v>
      </c>
    </row>
    <row r="817" spans="4:5" ht="12.75">
      <c r="D817" t="s">
        <v>32</v>
      </c>
      <c r="E817" s="69"/>
    </row>
    <row r="819" spans="3:5" ht="12.75">
      <c r="C819" s="4">
        <v>6050</v>
      </c>
      <c r="D819" t="s">
        <v>172</v>
      </c>
      <c r="E819" s="25">
        <v>150000</v>
      </c>
    </row>
    <row r="820" ht="12.75">
      <c r="D820" t="s">
        <v>263</v>
      </c>
    </row>
    <row r="821" ht="12.75">
      <c r="D821" t="s">
        <v>264</v>
      </c>
    </row>
    <row r="822" spans="1:5" ht="12.75">
      <c r="A822" s="2"/>
      <c r="B822" s="23"/>
      <c r="C822" s="32"/>
      <c r="D822" s="2"/>
      <c r="E822" s="26"/>
    </row>
    <row r="825" ht="12.75">
      <c r="D825" s="4" t="s">
        <v>137</v>
      </c>
    </row>
    <row r="826" ht="12.75">
      <c r="D826" s="4"/>
    </row>
    <row r="827" spans="1:5" ht="12.75">
      <c r="A827" s="16">
        <v>1</v>
      </c>
      <c r="B827" s="15" t="s">
        <v>20</v>
      </c>
      <c r="C827" s="16">
        <v>3</v>
      </c>
      <c r="D827" s="16">
        <v>4</v>
      </c>
      <c r="E827" s="68">
        <v>5</v>
      </c>
    </row>
    <row r="828" spans="1:5" ht="12.75">
      <c r="A828" s="20"/>
      <c r="B828" s="40"/>
      <c r="C828" s="20"/>
      <c r="D828" s="20"/>
      <c r="E828" s="69"/>
    </row>
    <row r="829" spans="1:5" ht="12.75">
      <c r="A829" t="s">
        <v>10</v>
      </c>
      <c r="B829" s="13" t="s">
        <v>144</v>
      </c>
      <c r="D829" t="s">
        <v>131</v>
      </c>
      <c r="E829" s="25">
        <f>SUM(E832,E834,E836,E838,E840,E843,E845,E847,E850,E852,E854,E856)</f>
        <v>58397</v>
      </c>
    </row>
    <row r="830" spans="1:5" ht="12.75">
      <c r="A830" s="2"/>
      <c r="B830" s="23"/>
      <c r="C830" s="32"/>
      <c r="D830" s="2"/>
      <c r="E830" s="26"/>
    </row>
    <row r="831" spans="1:5" ht="12.75">
      <c r="A831" s="6"/>
      <c r="B831" s="22"/>
      <c r="C831" s="20"/>
      <c r="D831" s="6"/>
      <c r="E831" s="28"/>
    </row>
    <row r="832" spans="3:5" ht="12.75">
      <c r="C832" s="4">
        <v>4010</v>
      </c>
      <c r="D832" t="s">
        <v>24</v>
      </c>
      <c r="E832" s="25">
        <v>31348</v>
      </c>
    </row>
    <row r="833" spans="1:13" s="6" customFormat="1" ht="12.75">
      <c r="A833"/>
      <c r="B833" s="13"/>
      <c r="C833" s="4"/>
      <c r="D833"/>
      <c r="E833" s="25"/>
      <c r="F833"/>
      <c r="G833"/>
      <c r="H833"/>
      <c r="I833"/>
      <c r="J833"/>
      <c r="K833"/>
      <c r="L833"/>
      <c r="M833"/>
    </row>
    <row r="834" spans="1:13" s="6" customFormat="1" ht="12.75">
      <c r="A834"/>
      <c r="B834" s="13"/>
      <c r="C834" s="4">
        <v>4040</v>
      </c>
      <c r="D834" t="s">
        <v>25</v>
      </c>
      <c r="E834" s="25">
        <v>1657</v>
      </c>
      <c r="F834"/>
      <c r="G834"/>
      <c r="H834"/>
      <c r="I834"/>
      <c r="J834"/>
      <c r="K834"/>
      <c r="L834"/>
      <c r="M834"/>
    </row>
    <row r="835" spans="1:5" s="6" customFormat="1" ht="12.75">
      <c r="A835"/>
      <c r="B835" s="13"/>
      <c r="C835" s="4"/>
      <c r="D835"/>
      <c r="E835" s="25"/>
    </row>
    <row r="836" spans="1:5" s="6" customFormat="1" ht="12.75">
      <c r="A836"/>
      <c r="B836" s="13"/>
      <c r="C836" s="4">
        <v>4110</v>
      </c>
      <c r="D836" t="s">
        <v>26</v>
      </c>
      <c r="E836" s="25">
        <v>5687</v>
      </c>
    </row>
    <row r="837" spans="1:13" s="6" customFormat="1" ht="12.75">
      <c r="A837"/>
      <c r="B837" s="13"/>
      <c r="C837" s="4"/>
      <c r="D837"/>
      <c r="E837" s="25"/>
      <c r="F837"/>
      <c r="G837"/>
      <c r="H837"/>
      <c r="I837"/>
      <c r="J837"/>
      <c r="K837"/>
      <c r="L837"/>
      <c r="M837"/>
    </row>
    <row r="838" spans="1:13" s="6" customFormat="1" ht="12.75">
      <c r="A838"/>
      <c r="B838" s="13"/>
      <c r="C838" s="4">
        <v>4120</v>
      </c>
      <c r="D838" t="s">
        <v>27</v>
      </c>
      <c r="E838" s="25">
        <v>809</v>
      </c>
      <c r="F838"/>
      <c r="G838"/>
      <c r="H838"/>
      <c r="I838"/>
      <c r="J838"/>
      <c r="K838"/>
      <c r="L838"/>
      <c r="M838"/>
    </row>
    <row r="840" spans="3:5" ht="12.75">
      <c r="C840" s="4">
        <v>4140</v>
      </c>
      <c r="D840" t="s">
        <v>194</v>
      </c>
      <c r="E840" s="25">
        <v>218</v>
      </c>
    </row>
    <row r="841" ht="12.75">
      <c r="D841" t="s">
        <v>195</v>
      </c>
    </row>
    <row r="843" spans="1:5" ht="12.75">
      <c r="A843" s="6"/>
      <c r="B843" s="22"/>
      <c r="C843" s="20">
        <v>4170</v>
      </c>
      <c r="D843" s="6" t="s">
        <v>205</v>
      </c>
      <c r="E843" s="28">
        <v>1000</v>
      </c>
    </row>
    <row r="844" spans="1:5" ht="12.75">
      <c r="A844" s="6"/>
      <c r="B844" s="22"/>
      <c r="C844" s="20"/>
      <c r="D844" s="6"/>
      <c r="E844" s="28"/>
    </row>
    <row r="845" spans="3:5" ht="12.75">
      <c r="C845" s="4">
        <v>4210</v>
      </c>
      <c r="D845" t="s">
        <v>17</v>
      </c>
      <c r="E845" s="25">
        <v>6000</v>
      </c>
    </row>
    <row r="847" spans="3:5" ht="12.75">
      <c r="C847" s="4">
        <v>4240</v>
      </c>
      <c r="D847" t="s">
        <v>88</v>
      </c>
      <c r="E847" s="25">
        <v>5000</v>
      </c>
    </row>
    <row r="848" ht="12.75">
      <c r="D848" t="s">
        <v>89</v>
      </c>
    </row>
    <row r="850" spans="3:5" ht="12.75">
      <c r="C850" s="4">
        <v>4300</v>
      </c>
      <c r="D850" t="s">
        <v>11</v>
      </c>
      <c r="E850" s="25">
        <v>3500</v>
      </c>
    </row>
    <row r="852" spans="3:5" ht="12.75">
      <c r="C852" s="4">
        <v>4350</v>
      </c>
      <c r="D852" t="s">
        <v>236</v>
      </c>
      <c r="E852" s="25">
        <v>1500</v>
      </c>
    </row>
    <row r="854" spans="3:5" ht="12.75">
      <c r="C854" s="4">
        <v>4410</v>
      </c>
      <c r="D854" t="s">
        <v>29</v>
      </c>
      <c r="E854" s="25">
        <v>800</v>
      </c>
    </row>
    <row r="856" spans="3:5" ht="12.75">
      <c r="C856" s="4">
        <v>4440</v>
      </c>
      <c r="D856" t="s">
        <v>31</v>
      </c>
      <c r="E856" s="25">
        <v>878</v>
      </c>
    </row>
    <row r="857" spans="1:5" ht="12.75">
      <c r="A857" s="6"/>
      <c r="B857" s="22"/>
      <c r="C857" s="20"/>
      <c r="D857" s="6" t="s">
        <v>32</v>
      </c>
      <c r="E857" s="28"/>
    </row>
    <row r="858" spans="1:5" ht="12.75">
      <c r="A858" s="2"/>
      <c r="B858" s="23"/>
      <c r="C858" s="32"/>
      <c r="D858" s="2"/>
      <c r="E858" s="26"/>
    </row>
    <row r="859" spans="1:5" ht="12.75">
      <c r="A859" s="6"/>
      <c r="B859" s="22"/>
      <c r="C859" s="20"/>
      <c r="D859" s="6"/>
      <c r="E859" s="28"/>
    </row>
    <row r="860" spans="1:5" ht="12.75">
      <c r="A860" t="s">
        <v>10</v>
      </c>
      <c r="B860" s="13" t="s">
        <v>132</v>
      </c>
      <c r="D860" t="s">
        <v>133</v>
      </c>
      <c r="E860" s="25">
        <f>SUM(E863:E866)</f>
        <v>16000</v>
      </c>
    </row>
    <row r="861" spans="1:5" ht="12.75">
      <c r="A861" s="2"/>
      <c r="B861" s="23"/>
      <c r="C861" s="32"/>
      <c r="D861" s="2"/>
      <c r="E861" s="26"/>
    </row>
    <row r="862" spans="1:5" ht="12.75">
      <c r="A862" s="6"/>
      <c r="B862" s="22"/>
      <c r="C862" s="20"/>
      <c r="D862" s="6"/>
      <c r="E862" s="28"/>
    </row>
    <row r="863" spans="1:5" ht="12.75">
      <c r="A863" s="6"/>
      <c r="B863" s="22"/>
      <c r="C863" s="20">
        <v>4300</v>
      </c>
      <c r="D863" s="6" t="s">
        <v>11</v>
      </c>
      <c r="E863" s="28">
        <v>16000</v>
      </c>
    </row>
    <row r="864" spans="1:5" ht="12.75">
      <c r="A864" s="6"/>
      <c r="B864" s="22"/>
      <c r="C864" s="20"/>
      <c r="D864" s="6" t="s">
        <v>278</v>
      </c>
      <c r="E864" s="28"/>
    </row>
    <row r="865" spans="1:5" ht="12.75">
      <c r="A865" s="6"/>
      <c r="B865" s="22"/>
      <c r="C865" s="20"/>
      <c r="D865" s="85" t="s">
        <v>279</v>
      </c>
      <c r="E865" s="28"/>
    </row>
    <row r="866" spans="1:5" ht="13.5" thickBot="1">
      <c r="A866" s="5"/>
      <c r="B866" s="21"/>
      <c r="C866" s="30"/>
      <c r="D866" s="5"/>
      <c r="E866" s="27"/>
    </row>
    <row r="867" spans="1:5" s="6" customFormat="1" ht="13.5" thickTop="1">
      <c r="A867"/>
      <c r="B867" s="13"/>
      <c r="C867" s="4"/>
      <c r="D867"/>
      <c r="E867" s="25"/>
    </row>
    <row r="868" spans="1:5" s="6" customFormat="1" ht="24.75">
      <c r="A868"/>
      <c r="B868" s="13"/>
      <c r="C868" s="4"/>
      <c r="D868" s="1" t="s">
        <v>135</v>
      </c>
      <c r="E868" s="37">
        <f>SUM(E17,E40,E62,E136,E145,E256,E265,E305,E317,E337,E499,E514,E649,E682,E788)</f>
        <v>11987717</v>
      </c>
    </row>
    <row r="869" spans="1:38" ht="13.5" thickBot="1">
      <c r="A869" s="5"/>
      <c r="B869" s="21"/>
      <c r="C869" s="30"/>
      <c r="D869" s="5"/>
      <c r="E869" s="27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</row>
    <row r="870" spans="1:38" ht="13.5" thickTop="1">
      <c r="A870" s="6"/>
      <c r="B870" s="22"/>
      <c r="C870" s="20"/>
      <c r="D870" s="6"/>
      <c r="E870" s="28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</row>
    <row r="871" spans="1:38" ht="12.75">
      <c r="A871" s="6"/>
      <c r="B871" s="22"/>
      <c r="C871" s="20"/>
      <c r="D871" s="6"/>
      <c r="E871" s="28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</row>
    <row r="872" spans="1:38" ht="12.75">
      <c r="A872" s="6"/>
      <c r="B872" s="22"/>
      <c r="C872" s="20"/>
      <c r="D872" s="6"/>
      <c r="E872" s="28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</row>
    <row r="873" spans="4:38" ht="12.75">
      <c r="D873" s="4" t="s">
        <v>240</v>
      </c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</row>
    <row r="874" spans="6:38" ht="12.75"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</row>
    <row r="875" spans="2:38" ht="18.75">
      <c r="B875" s="38" t="s">
        <v>197</v>
      </c>
      <c r="C875" s="76"/>
      <c r="D875" s="77"/>
      <c r="E875" s="74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</row>
    <row r="876" spans="2:38" ht="18.75">
      <c r="B876" s="75" t="s">
        <v>198</v>
      </c>
      <c r="C876" s="76"/>
      <c r="D876" s="77"/>
      <c r="E876" s="74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</row>
    <row r="877" spans="2:38" ht="18.75">
      <c r="B877" s="75" t="s">
        <v>239</v>
      </c>
      <c r="C877" s="76"/>
      <c r="D877" s="76"/>
      <c r="E877" s="74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</row>
    <row r="878" spans="1:38" ht="19.5" thickBot="1">
      <c r="A878" s="88"/>
      <c r="B878" s="89"/>
      <c r="C878" s="90"/>
      <c r="D878" s="90"/>
      <c r="E878" s="91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</row>
    <row r="879" spans="1:38" ht="12.75">
      <c r="A879" s="6"/>
      <c r="B879" s="22"/>
      <c r="C879" s="20"/>
      <c r="D879" s="6"/>
      <c r="E879" s="28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</row>
    <row r="880" spans="1:5" ht="15">
      <c r="A880" s="33" t="s">
        <v>1</v>
      </c>
      <c r="B880" s="39" t="s">
        <v>138</v>
      </c>
      <c r="C880" s="33" t="s">
        <v>3</v>
      </c>
      <c r="D880" s="33" t="s">
        <v>4</v>
      </c>
      <c r="E880" s="55" t="s">
        <v>238</v>
      </c>
    </row>
    <row r="881" spans="1:5" ht="13.5" thickBot="1">
      <c r="A881" s="88"/>
      <c r="B881" s="93"/>
      <c r="C881" s="90"/>
      <c r="D881" s="88"/>
      <c r="E881" s="91"/>
    </row>
    <row r="882" spans="1:5" ht="12.75">
      <c r="A882" s="32">
        <v>1</v>
      </c>
      <c r="B882" s="42" t="s">
        <v>20</v>
      </c>
      <c r="C882" s="32">
        <v>3</v>
      </c>
      <c r="D882" s="32">
        <v>4</v>
      </c>
      <c r="E882" s="92">
        <v>5</v>
      </c>
    </row>
    <row r="883" ht="19.5" customHeight="1"/>
    <row r="884" spans="1:5" ht="19.5" customHeight="1">
      <c r="A884" s="8" t="s">
        <v>148</v>
      </c>
      <c r="B884" s="8" t="s">
        <v>147</v>
      </c>
      <c r="C884" s="33"/>
      <c r="D884" s="8"/>
      <c r="E884" s="35">
        <f>SUM(E887)</f>
        <v>49600</v>
      </c>
    </row>
    <row r="885" spans="1:5" ht="14.25" customHeight="1" thickBot="1">
      <c r="A885" s="5"/>
      <c r="B885" s="21"/>
      <c r="C885" s="30"/>
      <c r="D885" s="5"/>
      <c r="E885" s="27"/>
    </row>
    <row r="886" ht="19.5" customHeight="1" thickTop="1"/>
    <row r="887" spans="1:5" ht="12.75">
      <c r="A887" t="s">
        <v>10</v>
      </c>
      <c r="B887" s="13" t="s">
        <v>46</v>
      </c>
      <c r="D887" t="s">
        <v>139</v>
      </c>
      <c r="E887" s="25">
        <f>SUM(E890:E898)</f>
        <v>49600</v>
      </c>
    </row>
    <row r="888" spans="1:5" ht="12.75">
      <c r="A888" s="2"/>
      <c r="B888" s="23"/>
      <c r="C888" s="32"/>
      <c r="D888" s="2"/>
      <c r="E888" s="26"/>
    </row>
    <row r="889" spans="1:5" ht="12.75">
      <c r="A889" s="6"/>
      <c r="B889" s="22"/>
      <c r="C889" s="20"/>
      <c r="D889" s="6"/>
      <c r="E889" s="28"/>
    </row>
    <row r="890" spans="3:5" ht="12.75">
      <c r="C890" s="4">
        <v>4010</v>
      </c>
      <c r="D890" t="s">
        <v>24</v>
      </c>
      <c r="E890" s="25">
        <v>30000</v>
      </c>
    </row>
    <row r="892" spans="3:5" ht="12.75">
      <c r="C892" s="4">
        <v>4110</v>
      </c>
      <c r="D892" t="s">
        <v>26</v>
      </c>
      <c r="E892" s="25">
        <v>5169</v>
      </c>
    </row>
    <row r="894" spans="3:5" ht="12.75">
      <c r="C894" s="4">
        <v>4120</v>
      </c>
      <c r="D894" t="s">
        <v>27</v>
      </c>
      <c r="E894" s="25">
        <v>736</v>
      </c>
    </row>
    <row r="896" spans="3:5" ht="12.75">
      <c r="C896" s="4">
        <v>4210</v>
      </c>
      <c r="D896" t="s">
        <v>140</v>
      </c>
      <c r="E896" s="25">
        <v>9500</v>
      </c>
    </row>
    <row r="898" spans="3:5" ht="12.75">
      <c r="C898" s="4">
        <v>4410</v>
      </c>
      <c r="D898" t="s">
        <v>29</v>
      </c>
      <c r="E898" s="25">
        <v>4195</v>
      </c>
    </row>
    <row r="899" spans="1:5" ht="13.5" thickBot="1">
      <c r="A899" s="5"/>
      <c r="B899" s="21"/>
      <c r="C899" s="30"/>
      <c r="D899" s="5"/>
      <c r="E899" s="27"/>
    </row>
    <row r="900" ht="13.5" thickTop="1"/>
    <row r="901" spans="1:5" ht="15">
      <c r="A901" s="18" t="s">
        <v>141</v>
      </c>
      <c r="B901" s="19" t="s">
        <v>142</v>
      </c>
      <c r="C901" s="34"/>
      <c r="D901" s="18"/>
      <c r="E901" s="36">
        <f>SUM(E904)</f>
        <v>762</v>
      </c>
    </row>
    <row r="902" spans="1:5" ht="15.75" thickBot="1">
      <c r="A902" s="9"/>
      <c r="B902" s="12" t="s">
        <v>60</v>
      </c>
      <c r="C902" s="31"/>
      <c r="D902" s="9"/>
      <c r="E902" s="29"/>
    </row>
    <row r="903" ht="13.5" thickTop="1"/>
    <row r="904" spans="1:5" ht="12.75">
      <c r="A904" t="s">
        <v>10</v>
      </c>
      <c r="B904" s="13" t="s">
        <v>62</v>
      </c>
      <c r="D904" t="s">
        <v>63</v>
      </c>
      <c r="E904" s="25">
        <f>SUM(E908)</f>
        <v>762</v>
      </c>
    </row>
    <row r="905" spans="4:5" ht="12.75">
      <c r="D905" t="s">
        <v>64</v>
      </c>
      <c r="E905" s="25" t="s">
        <v>9</v>
      </c>
    </row>
    <row r="906" spans="1:5" ht="12.75">
      <c r="A906" s="2"/>
      <c r="B906" s="23"/>
      <c r="C906" s="32"/>
      <c r="D906" s="2"/>
      <c r="E906" s="26"/>
    </row>
    <row r="908" spans="3:56" ht="12.75">
      <c r="C908" s="4">
        <v>4300</v>
      </c>
      <c r="D908" t="s">
        <v>11</v>
      </c>
      <c r="E908" s="25">
        <v>762</v>
      </c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</row>
    <row r="909" spans="1:56" ht="12.75">
      <c r="A909" s="2"/>
      <c r="B909" s="23"/>
      <c r="C909" s="32"/>
      <c r="D909" s="2"/>
      <c r="E909" s="2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</row>
    <row r="910" spans="1:56" ht="12.75">
      <c r="A910" s="6"/>
      <c r="B910" s="6"/>
      <c r="C910" s="20"/>
      <c r="D910" s="6"/>
      <c r="E910" s="28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</row>
    <row r="911" spans="1:56" ht="15">
      <c r="A911" s="8" t="s">
        <v>180</v>
      </c>
      <c r="B911" s="14" t="s">
        <v>181</v>
      </c>
      <c r="C911" s="33"/>
      <c r="D911" s="8"/>
      <c r="E911" s="35">
        <f>SUM(E914,E949,E956)</f>
        <v>1600800</v>
      </c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</row>
    <row r="912" spans="1:5" s="6" customFormat="1" ht="13.5" thickBot="1">
      <c r="A912" s="5"/>
      <c r="B912" s="21"/>
      <c r="C912" s="30"/>
      <c r="D912" s="5"/>
      <c r="E912" s="27"/>
    </row>
    <row r="913" spans="2:5" s="6" customFormat="1" ht="13.5" thickTop="1">
      <c r="B913" s="22"/>
      <c r="C913" s="20"/>
      <c r="E913" s="28"/>
    </row>
    <row r="914" spans="1:5" s="6" customFormat="1" ht="12.75">
      <c r="A914" s="20" t="s">
        <v>10</v>
      </c>
      <c r="B914" s="22" t="s">
        <v>210</v>
      </c>
      <c r="C914" s="20"/>
      <c r="D914" s="6" t="s">
        <v>273</v>
      </c>
      <c r="E914" s="28">
        <f>SUM(E919,E922,E928,E930,E932,E934,E936,E939,E941,E943,E945)</f>
        <v>1523000</v>
      </c>
    </row>
    <row r="915" spans="1:5" s="6" customFormat="1" ht="12.75">
      <c r="A915" s="20"/>
      <c r="B915" s="22"/>
      <c r="C915" s="20"/>
      <c r="D915" s="6" t="s">
        <v>280</v>
      </c>
      <c r="E915" s="28"/>
    </row>
    <row r="916" spans="1:5" s="6" customFormat="1" ht="12.75">
      <c r="A916" s="20"/>
      <c r="B916" s="22"/>
      <c r="C916" s="20"/>
      <c r="D916" s="6" t="s">
        <v>217</v>
      </c>
      <c r="E916" s="28"/>
    </row>
    <row r="917" spans="1:5" s="6" customFormat="1" ht="12.75">
      <c r="A917" s="32"/>
      <c r="B917" s="23"/>
      <c r="C917" s="32"/>
      <c r="D917" s="2"/>
      <c r="E917" s="26"/>
    </row>
    <row r="918" spans="1:5" s="6" customFormat="1" ht="12.75">
      <c r="A918" s="20"/>
      <c r="B918" s="22"/>
      <c r="C918" s="20"/>
      <c r="E918" s="28"/>
    </row>
    <row r="919" spans="1:5" s="6" customFormat="1" ht="12.75">
      <c r="A919" s="20"/>
      <c r="B919" s="22"/>
      <c r="C919" s="20">
        <v>3020</v>
      </c>
      <c r="D919" s="85" t="s">
        <v>202</v>
      </c>
      <c r="E919" s="28">
        <v>125</v>
      </c>
    </row>
    <row r="920" spans="1:5" s="6" customFormat="1" ht="12.75">
      <c r="A920" s="20"/>
      <c r="B920" s="22"/>
      <c r="C920" s="20"/>
      <c r="D920" s="85" t="s">
        <v>203</v>
      </c>
      <c r="E920" s="28"/>
    </row>
    <row r="921" spans="1:5" s="6" customFormat="1" ht="12.75">
      <c r="A921" s="20"/>
      <c r="B921" s="22"/>
      <c r="C921" s="20"/>
      <c r="E921" s="28"/>
    </row>
    <row r="922" spans="1:5" s="6" customFormat="1" ht="12.75">
      <c r="A922" s="20"/>
      <c r="B922" s="22"/>
      <c r="C922" s="20">
        <v>3110</v>
      </c>
      <c r="D922" s="85" t="s">
        <v>101</v>
      </c>
      <c r="E922" s="28">
        <v>1477310</v>
      </c>
    </row>
    <row r="923" spans="1:5" s="6" customFormat="1" ht="12.75">
      <c r="A923" s="20"/>
      <c r="B923" s="22"/>
      <c r="C923" s="20"/>
      <c r="D923" s="85"/>
      <c r="E923" s="28"/>
    </row>
    <row r="924" spans="1:5" s="6" customFormat="1" ht="12.75">
      <c r="A924" s="20"/>
      <c r="B924" s="22"/>
      <c r="C924" s="20"/>
      <c r="D924" s="20" t="s">
        <v>241</v>
      </c>
      <c r="E924" s="28"/>
    </row>
    <row r="925" spans="1:5" s="6" customFormat="1" ht="12.75">
      <c r="A925" s="20"/>
      <c r="B925" s="22"/>
      <c r="C925" s="20"/>
      <c r="D925" s="20"/>
      <c r="E925" s="28"/>
    </row>
    <row r="926" spans="1:5" s="6" customFormat="1" ht="12.75">
      <c r="A926" s="16">
        <v>1</v>
      </c>
      <c r="B926" s="86" t="s">
        <v>20</v>
      </c>
      <c r="C926" s="16">
        <v>3</v>
      </c>
      <c r="D926" s="16">
        <v>4</v>
      </c>
      <c r="E926" s="15">
        <v>5</v>
      </c>
    </row>
    <row r="927" spans="1:5" s="6" customFormat="1" ht="12.75">
      <c r="A927" s="20"/>
      <c r="B927" s="22"/>
      <c r="C927" s="20"/>
      <c r="E927" s="28"/>
    </row>
    <row r="928" spans="1:5" s="6" customFormat="1" ht="12.75">
      <c r="A928" s="20"/>
      <c r="B928" s="22"/>
      <c r="C928" s="20">
        <v>4010</v>
      </c>
      <c r="D928" s="6" t="s">
        <v>24</v>
      </c>
      <c r="E928" s="28">
        <v>34080</v>
      </c>
    </row>
    <row r="929" spans="1:5" s="6" customFormat="1" ht="12.75">
      <c r="A929" s="20"/>
      <c r="B929" s="22"/>
      <c r="C929" s="20"/>
      <c r="E929" s="28"/>
    </row>
    <row r="930" spans="1:5" s="6" customFormat="1" ht="12.75">
      <c r="A930" s="20"/>
      <c r="B930" s="22"/>
      <c r="C930" s="20">
        <v>4040</v>
      </c>
      <c r="D930" s="6" t="s">
        <v>25</v>
      </c>
      <c r="E930" s="28">
        <v>951</v>
      </c>
    </row>
    <row r="931" spans="1:56" ht="12.75">
      <c r="A931" s="20"/>
      <c r="B931" s="22"/>
      <c r="C931" s="20"/>
      <c r="D931" s="20"/>
      <c r="E931" s="40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</row>
    <row r="932" spans="1:56" ht="12.75">
      <c r="A932" s="20"/>
      <c r="B932" s="22"/>
      <c r="C932" s="20">
        <v>4110</v>
      </c>
      <c r="D932" s="6" t="s">
        <v>26</v>
      </c>
      <c r="E932" s="28">
        <v>6036</v>
      </c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</row>
    <row r="933" spans="1:56" ht="12.75">
      <c r="A933" s="20"/>
      <c r="B933" s="22"/>
      <c r="C933" s="20"/>
      <c r="D933" s="6"/>
      <c r="E933" s="28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</row>
    <row r="934" spans="1:56" ht="12.75">
      <c r="A934" s="20"/>
      <c r="B934" s="22"/>
      <c r="C934" s="20">
        <v>4120</v>
      </c>
      <c r="D934" s="6" t="s">
        <v>27</v>
      </c>
      <c r="E934" s="28">
        <v>858</v>
      </c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</row>
    <row r="935" spans="1:56" ht="12.75">
      <c r="A935" s="20"/>
      <c r="B935" s="22"/>
      <c r="C935" s="20"/>
      <c r="D935" s="6"/>
      <c r="E935" s="28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</row>
    <row r="936" spans="1:56" ht="12.75">
      <c r="A936" s="20"/>
      <c r="B936" s="22"/>
      <c r="C936" s="20">
        <v>4140</v>
      </c>
      <c r="D936" s="6" t="s">
        <v>218</v>
      </c>
      <c r="E936" s="28">
        <v>130</v>
      </c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</row>
    <row r="937" spans="1:56" ht="12.75">
      <c r="A937" s="20"/>
      <c r="B937" s="22"/>
      <c r="C937" s="20"/>
      <c r="D937" s="85" t="s">
        <v>219</v>
      </c>
      <c r="E937" s="28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</row>
    <row r="938" spans="1:56" ht="12.75">
      <c r="A938" s="20"/>
      <c r="B938" s="22"/>
      <c r="C938" s="20"/>
      <c r="D938" s="6"/>
      <c r="E938" s="28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</row>
    <row r="939" spans="1:56" ht="12.75">
      <c r="A939" s="20"/>
      <c r="B939" s="22"/>
      <c r="C939" s="20">
        <v>4210</v>
      </c>
      <c r="D939" s="85" t="s">
        <v>17</v>
      </c>
      <c r="E939" s="28">
        <v>1381</v>
      </c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</row>
    <row r="940" spans="1:56" ht="12.75">
      <c r="A940" s="20"/>
      <c r="B940" s="22"/>
      <c r="C940" s="20"/>
      <c r="D940" s="85"/>
      <c r="E940" s="28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</row>
    <row r="941" spans="1:56" ht="12.75">
      <c r="A941" s="20"/>
      <c r="B941" s="22"/>
      <c r="C941" s="20">
        <v>4300</v>
      </c>
      <c r="D941" s="85" t="s">
        <v>11</v>
      </c>
      <c r="E941" s="28">
        <v>800</v>
      </c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</row>
    <row r="942" spans="1:56" ht="12.75">
      <c r="A942" s="20"/>
      <c r="B942" s="22"/>
      <c r="C942" s="20"/>
      <c r="D942" s="85"/>
      <c r="E942" s="28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</row>
    <row r="943" spans="1:56" ht="12.75">
      <c r="A943" s="20"/>
      <c r="B943" s="22"/>
      <c r="C943" s="20">
        <v>4410</v>
      </c>
      <c r="D943" s="85" t="s">
        <v>29</v>
      </c>
      <c r="E943" s="28">
        <v>200</v>
      </c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</row>
    <row r="944" spans="1:56" ht="12.75">
      <c r="A944" s="20"/>
      <c r="B944" s="22"/>
      <c r="C944" s="20"/>
      <c r="D944" s="85"/>
      <c r="E944" s="28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</row>
    <row r="945" spans="1:56" ht="12.75">
      <c r="A945" s="20"/>
      <c r="B945" s="22"/>
      <c r="C945" s="20">
        <v>4440</v>
      </c>
      <c r="D945" s="85" t="s">
        <v>220</v>
      </c>
      <c r="E945" s="28">
        <v>1129</v>
      </c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</row>
    <row r="946" spans="1:56" ht="12.75">
      <c r="A946" s="20"/>
      <c r="B946" s="22"/>
      <c r="C946" s="20"/>
      <c r="D946" s="85" t="s">
        <v>32</v>
      </c>
      <c r="E946" s="28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</row>
    <row r="947" spans="1:56" ht="12.75">
      <c r="A947" s="32"/>
      <c r="B947" s="23"/>
      <c r="C947" s="32"/>
      <c r="D947" s="87"/>
      <c r="E947" s="2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</row>
    <row r="948" spans="1:56" ht="12.75">
      <c r="A948" s="6"/>
      <c r="B948" s="22"/>
      <c r="C948" s="20"/>
      <c r="D948" s="6"/>
      <c r="E948" s="28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</row>
    <row r="949" spans="1:56" ht="12.75">
      <c r="A949" s="20" t="s">
        <v>10</v>
      </c>
      <c r="B949" s="22" t="s">
        <v>182</v>
      </c>
      <c r="C949" s="20"/>
      <c r="D949" s="6" t="s">
        <v>156</v>
      </c>
      <c r="E949" s="28">
        <f>SUM(E953)</f>
        <v>6200</v>
      </c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</row>
    <row r="950" spans="1:56" ht="12.75">
      <c r="A950" s="6"/>
      <c r="B950" s="22"/>
      <c r="C950" s="20"/>
      <c r="D950" s="6" t="s">
        <v>157</v>
      </c>
      <c r="E950" s="28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</row>
    <row r="951" spans="1:56" ht="12.75">
      <c r="A951" s="2"/>
      <c r="B951" s="23"/>
      <c r="C951" s="32"/>
      <c r="D951" s="2" t="s">
        <v>158</v>
      </c>
      <c r="E951" s="2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</row>
    <row r="952" spans="1:56" ht="12.75">
      <c r="A952" s="6"/>
      <c r="B952" s="22"/>
      <c r="C952" s="20"/>
      <c r="D952" s="6"/>
      <c r="E952" s="28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</row>
    <row r="953" spans="1:56" ht="12.75">
      <c r="A953" s="6"/>
      <c r="B953" s="22"/>
      <c r="C953" s="20">
        <v>4130</v>
      </c>
      <c r="D953" s="6" t="s">
        <v>159</v>
      </c>
      <c r="E953" s="28">
        <v>6200</v>
      </c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</row>
    <row r="954" spans="1:56" ht="12.75">
      <c r="A954" s="2"/>
      <c r="B954" s="23"/>
      <c r="C954" s="32"/>
      <c r="D954" s="2"/>
      <c r="E954" s="2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</row>
    <row r="955" spans="1:56" ht="12.75">
      <c r="A955" s="6"/>
      <c r="B955" s="6"/>
      <c r="C955" s="20"/>
      <c r="D955" s="6"/>
      <c r="E955" s="28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</row>
    <row r="956" spans="1:56" ht="12.75">
      <c r="A956" t="s">
        <v>10</v>
      </c>
      <c r="B956" s="13" t="s">
        <v>183</v>
      </c>
      <c r="D956" t="s">
        <v>100</v>
      </c>
      <c r="E956" s="25">
        <f>SUM(E960)</f>
        <v>71600</v>
      </c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</row>
    <row r="957" spans="1:56" ht="12.75">
      <c r="A957" s="6"/>
      <c r="B957" s="22"/>
      <c r="D957" t="s">
        <v>155</v>
      </c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</row>
    <row r="958" spans="1:56" ht="12.75">
      <c r="A958" s="2"/>
      <c r="B958" s="23"/>
      <c r="C958" s="32"/>
      <c r="D958" s="2"/>
      <c r="E958" s="2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</row>
    <row r="959" spans="6:56" ht="12.75"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</row>
    <row r="960" spans="3:56" ht="12.75">
      <c r="C960" s="4">
        <v>3110</v>
      </c>
      <c r="D960" t="s">
        <v>101</v>
      </c>
      <c r="E960" s="25">
        <v>71600</v>
      </c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</row>
    <row r="961" spans="1:56" ht="13.5" thickBot="1">
      <c r="A961" s="5"/>
      <c r="B961" s="21"/>
      <c r="C961" s="30"/>
      <c r="D961" s="5"/>
      <c r="E961" s="27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</row>
    <row r="962" spans="1:5" ht="13.5" thickTop="1">
      <c r="A962" s="6"/>
      <c r="B962" s="22"/>
      <c r="C962" s="20"/>
      <c r="D962" s="6"/>
      <c r="E962" s="28"/>
    </row>
    <row r="963" spans="4:5" ht="24.75">
      <c r="D963" s="1" t="s">
        <v>143</v>
      </c>
      <c r="E963" s="37">
        <f>SUM(E911,E901,E884)</f>
        <v>1651162</v>
      </c>
    </row>
    <row r="964" spans="1:5" ht="13.5" thickBot="1">
      <c r="A964" s="5"/>
      <c r="B964" s="21"/>
      <c r="C964" s="30"/>
      <c r="D964" s="5"/>
      <c r="E964" s="27"/>
    </row>
    <row r="965" ht="13.5" thickTop="1"/>
    <row r="968" ht="12.75">
      <c r="D968" s="25"/>
    </row>
    <row r="969" spans="1:5" ht="12.75">
      <c r="A969" s="6"/>
      <c r="B969" s="22"/>
      <c r="C969" s="20"/>
      <c r="D969" s="20"/>
      <c r="E969" s="28"/>
    </row>
    <row r="970" spans="1:5" ht="12.75">
      <c r="A970" s="6"/>
      <c r="B970" s="22"/>
      <c r="C970" s="20"/>
      <c r="D970" s="20"/>
      <c r="E970" s="28"/>
    </row>
    <row r="971" spans="1:5" ht="12.75">
      <c r="A971" s="6"/>
      <c r="B971" s="22"/>
      <c r="C971" s="20"/>
      <c r="D971" s="20"/>
      <c r="E971" s="28"/>
    </row>
    <row r="972" spans="1:5" ht="12.75">
      <c r="A972" s="6"/>
      <c r="B972" s="22"/>
      <c r="C972" s="20"/>
      <c r="D972" s="6"/>
      <c r="E972" s="28"/>
    </row>
    <row r="973" spans="1:5" ht="12.75">
      <c r="A973" s="20"/>
      <c r="B973" s="40"/>
      <c r="C973" s="20"/>
      <c r="D973" s="20"/>
      <c r="E973" s="40"/>
    </row>
    <row r="974" spans="1:5" ht="12.75">
      <c r="A974" s="6"/>
      <c r="B974" s="22"/>
      <c r="C974" s="20"/>
      <c r="D974" s="6"/>
      <c r="E974" s="28"/>
    </row>
    <row r="975" spans="1:5" ht="12.75">
      <c r="A975" s="6"/>
      <c r="B975" s="22"/>
      <c r="C975" s="20"/>
      <c r="D975" s="6"/>
      <c r="E975" s="28"/>
    </row>
    <row r="976" spans="1:5" ht="12.75">
      <c r="A976" s="6"/>
      <c r="B976" s="22"/>
      <c r="C976" s="20"/>
      <c r="D976" s="6"/>
      <c r="E976" s="28"/>
    </row>
    <row r="977" spans="1:5" ht="12.75">
      <c r="A977" s="6"/>
      <c r="B977" s="22"/>
      <c r="C977" s="20"/>
      <c r="D977" s="6"/>
      <c r="E977" s="28"/>
    </row>
    <row r="978" spans="1:5" ht="12.75">
      <c r="A978" s="6"/>
      <c r="B978" s="22"/>
      <c r="C978" s="20"/>
      <c r="D978" s="6"/>
      <c r="E978" s="28"/>
    </row>
    <row r="979" spans="1:5" ht="12.75">
      <c r="A979" s="6"/>
      <c r="B979" s="22"/>
      <c r="C979" s="20"/>
      <c r="D979" s="6"/>
      <c r="E979" s="28"/>
    </row>
    <row r="980" spans="1:5" ht="12.75">
      <c r="A980" s="6"/>
      <c r="B980" s="22"/>
      <c r="C980" s="20"/>
      <c r="D980" s="6"/>
      <c r="E980" s="28"/>
    </row>
    <row r="981" spans="1:5" ht="12.75">
      <c r="A981" s="6"/>
      <c r="B981" s="22"/>
      <c r="C981" s="20"/>
      <c r="D981" s="6"/>
      <c r="E981" s="28"/>
    </row>
    <row r="982" spans="1:5" ht="12.75">
      <c r="A982" s="6"/>
      <c r="B982" s="22"/>
      <c r="C982" s="20"/>
      <c r="D982" s="6"/>
      <c r="E982" s="28"/>
    </row>
    <row r="983" spans="1:5" ht="12.75">
      <c r="A983" s="6"/>
      <c r="B983" s="22"/>
      <c r="C983" s="20"/>
      <c r="D983" s="6"/>
      <c r="E983" s="28"/>
    </row>
    <row r="984" spans="1:5" ht="12.75">
      <c r="A984" s="6"/>
      <c r="B984" s="22"/>
      <c r="C984" s="20"/>
      <c r="D984" s="6"/>
      <c r="E984" s="28"/>
    </row>
    <row r="985" spans="1:5" ht="12.75">
      <c r="A985" s="6"/>
      <c r="B985" s="22"/>
      <c r="C985" s="20"/>
      <c r="D985" s="6"/>
      <c r="E985" s="28"/>
    </row>
    <row r="986" spans="1:5" ht="12.75">
      <c r="A986" s="6"/>
      <c r="B986" s="22"/>
      <c r="C986" s="20"/>
      <c r="D986" s="6"/>
      <c r="E986" s="28"/>
    </row>
    <row r="987" spans="1:5" ht="12.75">
      <c r="A987" s="6"/>
      <c r="B987" s="22"/>
      <c r="C987" s="20"/>
      <c r="D987" s="6"/>
      <c r="E987" s="28"/>
    </row>
    <row r="988" spans="1:5" ht="12.75">
      <c r="A988" s="6"/>
      <c r="B988" s="22"/>
      <c r="C988" s="20"/>
      <c r="D988" s="6"/>
      <c r="E988" s="28"/>
    </row>
    <row r="989" spans="1:5" ht="12.75">
      <c r="A989" s="6"/>
      <c r="B989" s="22"/>
      <c r="C989" s="20"/>
      <c r="D989" s="6"/>
      <c r="E989" s="28"/>
    </row>
    <row r="990" spans="1:5" ht="12.75">
      <c r="A990" s="6"/>
      <c r="B990" s="22"/>
      <c r="C990" s="20"/>
      <c r="D990" s="6"/>
      <c r="E990" s="28"/>
    </row>
    <row r="991" spans="1:5" ht="12.75">
      <c r="A991" s="6"/>
      <c r="B991" s="22"/>
      <c r="C991" s="20"/>
      <c r="D991" s="6"/>
      <c r="E991" s="28"/>
    </row>
    <row r="992" spans="1:5" ht="12.75">
      <c r="A992" s="6"/>
      <c r="B992" s="22"/>
      <c r="C992" s="20"/>
      <c r="D992" s="6"/>
      <c r="E992" s="28"/>
    </row>
    <row r="993" spans="1:5" ht="12.75">
      <c r="A993" s="6"/>
      <c r="B993" s="22"/>
      <c r="C993" s="20"/>
      <c r="D993" s="6"/>
      <c r="E993" s="28"/>
    </row>
    <row r="994" spans="1:5" ht="12.75">
      <c r="A994" s="6"/>
      <c r="B994" s="22"/>
      <c r="C994" s="20"/>
      <c r="D994" s="6"/>
      <c r="E994" s="28"/>
    </row>
    <row r="995" spans="1:5" ht="12.75">
      <c r="A995" s="6"/>
      <c r="B995" s="22"/>
      <c r="C995" s="20"/>
      <c r="D995" s="6"/>
      <c r="E995" s="28"/>
    </row>
    <row r="996" spans="1:5" ht="12.75">
      <c r="A996" s="6"/>
      <c r="B996" s="22"/>
      <c r="C996" s="20"/>
      <c r="D996" s="6"/>
      <c r="E996" s="28"/>
    </row>
    <row r="997" spans="1:5" ht="12.75">
      <c r="A997" s="6"/>
      <c r="B997" s="22"/>
      <c r="C997" s="20"/>
      <c r="D997" s="6"/>
      <c r="E997" s="28"/>
    </row>
    <row r="998" spans="1:5" ht="12.75">
      <c r="A998" s="6"/>
      <c r="B998" s="22"/>
      <c r="C998" s="20"/>
      <c r="D998" s="6"/>
      <c r="E998" s="28"/>
    </row>
    <row r="999" spans="1:5" ht="12.75">
      <c r="A999" s="6"/>
      <c r="B999" s="22"/>
      <c r="C999" s="20"/>
      <c r="D999" s="6"/>
      <c r="E999" s="28"/>
    </row>
    <row r="1000" spans="1:5" ht="12.75">
      <c r="A1000" s="6"/>
      <c r="B1000" s="22"/>
      <c r="C1000" s="20"/>
      <c r="D1000" s="6"/>
      <c r="E1000" s="28"/>
    </row>
    <row r="1001" spans="1:5" ht="12.75">
      <c r="A1001" s="6"/>
      <c r="B1001" s="22"/>
      <c r="C1001" s="20"/>
      <c r="D1001" s="6"/>
      <c r="E1001" s="28"/>
    </row>
    <row r="1002" spans="1:5" ht="12.75">
      <c r="A1002" s="6"/>
      <c r="B1002" s="22"/>
      <c r="C1002" s="20"/>
      <c r="D1002" s="6"/>
      <c r="E1002" s="28"/>
    </row>
    <row r="1003" spans="1:5" ht="12.75">
      <c r="A1003" s="6"/>
      <c r="B1003" s="22"/>
      <c r="C1003" s="20"/>
      <c r="D1003" s="6"/>
      <c r="E1003" s="28"/>
    </row>
    <row r="1004" spans="1:5" ht="12.75">
      <c r="A1004" s="6"/>
      <c r="B1004" s="22"/>
      <c r="C1004" s="20"/>
      <c r="D1004" s="6"/>
      <c r="E1004" s="28"/>
    </row>
    <row r="1005" spans="1:5" ht="12.75">
      <c r="A1005" s="6"/>
      <c r="B1005" s="22"/>
      <c r="C1005" s="20"/>
      <c r="D1005" s="6"/>
      <c r="E1005" s="28"/>
    </row>
    <row r="1006" spans="1:5" ht="12.75">
      <c r="A1006" s="6"/>
      <c r="B1006" s="22"/>
      <c r="C1006" s="20"/>
      <c r="D1006" s="6"/>
      <c r="E1006" s="28"/>
    </row>
    <row r="1007" spans="1:5" ht="12.75">
      <c r="A1007" s="6"/>
      <c r="B1007" s="22"/>
      <c r="C1007" s="20"/>
      <c r="D1007" s="6"/>
      <c r="E1007" s="28"/>
    </row>
    <row r="1008" spans="1:5" ht="12.75">
      <c r="A1008" s="6"/>
      <c r="B1008" s="22"/>
      <c r="C1008" s="20"/>
      <c r="D1008" s="6"/>
      <c r="E1008" s="28"/>
    </row>
    <row r="1009" spans="1:5" ht="12.75">
      <c r="A1009" s="6"/>
      <c r="B1009" s="22"/>
      <c r="C1009" s="20"/>
      <c r="D1009" s="6"/>
      <c r="E1009" s="28"/>
    </row>
    <row r="1010" spans="1:5" ht="12.75">
      <c r="A1010" s="6"/>
      <c r="B1010" s="22"/>
      <c r="C1010" s="20"/>
      <c r="D1010" s="6"/>
      <c r="E1010" s="28"/>
    </row>
    <row r="1011" spans="1:5" ht="12.75">
      <c r="A1011" s="6"/>
      <c r="B1011" s="22"/>
      <c r="C1011" s="20"/>
      <c r="D1011" s="6"/>
      <c r="E1011" s="28"/>
    </row>
    <row r="1012" spans="1:5" ht="12.75">
      <c r="A1012" s="6"/>
      <c r="B1012" s="22"/>
      <c r="C1012" s="20"/>
      <c r="D1012" s="6"/>
      <c r="E1012" s="28"/>
    </row>
    <row r="1013" spans="1:5" ht="12.75">
      <c r="A1013" s="6"/>
      <c r="B1013" s="22"/>
      <c r="C1013" s="20"/>
      <c r="D1013" s="6"/>
      <c r="E1013" s="28"/>
    </row>
    <row r="1014" spans="1:5" ht="12.75">
      <c r="A1014" s="6"/>
      <c r="B1014" s="22"/>
      <c r="C1014" s="20"/>
      <c r="D1014" s="6"/>
      <c r="E1014" s="28"/>
    </row>
    <row r="1015" spans="1:5" ht="12.75">
      <c r="A1015" s="6"/>
      <c r="B1015" s="22"/>
      <c r="C1015" s="20"/>
      <c r="D1015" s="6"/>
      <c r="E1015" s="28"/>
    </row>
    <row r="1016" spans="1:5" ht="12.75">
      <c r="A1016" s="6"/>
      <c r="B1016" s="22"/>
      <c r="C1016" s="20"/>
      <c r="D1016" s="6"/>
      <c r="E1016" s="28"/>
    </row>
    <row r="1017" spans="1:5" ht="12.75">
      <c r="A1017" s="6"/>
      <c r="B1017" s="22"/>
      <c r="C1017" s="20"/>
      <c r="D1017" s="6"/>
      <c r="E1017" s="28"/>
    </row>
    <row r="1018" spans="1:5" ht="12.75">
      <c r="A1018" s="6"/>
      <c r="B1018" s="22"/>
      <c r="C1018" s="20"/>
      <c r="D1018" s="6"/>
      <c r="E1018" s="28"/>
    </row>
    <row r="1019" spans="1:5" ht="12.75">
      <c r="A1019" s="6"/>
      <c r="B1019" s="22"/>
      <c r="C1019" s="20"/>
      <c r="D1019" s="6"/>
      <c r="E1019" s="28"/>
    </row>
    <row r="1020" spans="1:5" ht="12.75">
      <c r="A1020" s="6"/>
      <c r="B1020" s="22"/>
      <c r="C1020" s="20"/>
      <c r="D1020" s="6"/>
      <c r="E1020" s="28"/>
    </row>
    <row r="1021" spans="1:5" ht="12.75">
      <c r="A1021" s="6"/>
      <c r="B1021" s="22"/>
      <c r="C1021" s="20"/>
      <c r="D1021" s="6"/>
      <c r="E1021" s="28"/>
    </row>
    <row r="1022" spans="1:5" ht="12.75">
      <c r="A1022" s="6"/>
      <c r="B1022" s="22"/>
      <c r="C1022" s="20"/>
      <c r="D1022" s="6"/>
      <c r="E1022" s="28"/>
    </row>
    <row r="1023" spans="1:5" ht="12.75">
      <c r="A1023" s="6"/>
      <c r="B1023" s="22"/>
      <c r="C1023" s="20"/>
      <c r="D1023" s="6"/>
      <c r="E1023" s="28"/>
    </row>
    <row r="1024" spans="1:5" ht="12.75">
      <c r="A1024" s="6"/>
      <c r="B1024" s="22"/>
      <c r="C1024" s="20"/>
      <c r="D1024" s="6"/>
      <c r="E1024" s="28"/>
    </row>
    <row r="1025" spans="1:5" ht="12.75">
      <c r="A1025" s="6"/>
      <c r="B1025" s="22"/>
      <c r="C1025" s="20"/>
      <c r="D1025" s="6"/>
      <c r="E1025" s="28"/>
    </row>
    <row r="1026" spans="1:5" ht="12.75">
      <c r="A1026" s="6"/>
      <c r="B1026" s="22"/>
      <c r="C1026" s="20"/>
      <c r="D1026" s="6"/>
      <c r="E1026" s="28"/>
    </row>
    <row r="1027" spans="1:5" ht="12.75">
      <c r="A1027" s="6"/>
      <c r="B1027" s="22"/>
      <c r="C1027" s="20"/>
      <c r="D1027" s="6"/>
      <c r="E1027" s="28"/>
    </row>
    <row r="1028" spans="1:5" ht="12.75">
      <c r="A1028" s="6"/>
      <c r="B1028" s="22"/>
      <c r="C1028" s="20"/>
      <c r="D1028" s="6"/>
      <c r="E1028" s="28"/>
    </row>
    <row r="1029" spans="1:5" ht="12.75">
      <c r="A1029" s="6"/>
      <c r="B1029" s="22"/>
      <c r="C1029" s="20"/>
      <c r="D1029" s="6"/>
      <c r="E1029" s="28"/>
    </row>
    <row r="1030" spans="1:5" ht="12.75">
      <c r="A1030" s="6"/>
      <c r="B1030" s="22"/>
      <c r="C1030" s="20"/>
      <c r="D1030" s="6"/>
      <c r="E1030" s="28"/>
    </row>
    <row r="1031" spans="1:5" ht="12.75">
      <c r="A1031" s="6"/>
      <c r="B1031" s="22"/>
      <c r="C1031" s="20"/>
      <c r="D1031" s="6"/>
      <c r="E1031" s="28"/>
    </row>
    <row r="1032" spans="1:5" ht="12.75">
      <c r="A1032" s="6"/>
      <c r="B1032" s="22"/>
      <c r="C1032" s="20"/>
      <c r="D1032" s="6"/>
      <c r="E1032" s="28"/>
    </row>
    <row r="1033" spans="1:5" ht="12.75">
      <c r="A1033" s="6"/>
      <c r="B1033" s="22"/>
      <c r="C1033" s="20"/>
      <c r="D1033" s="6"/>
      <c r="E1033" s="28"/>
    </row>
    <row r="1034" spans="1:5" ht="12.75">
      <c r="A1034" s="6"/>
      <c r="B1034" s="22"/>
      <c r="C1034" s="20"/>
      <c r="D1034" s="6"/>
      <c r="E1034" s="28"/>
    </row>
    <row r="1035" spans="1:5" ht="12.75">
      <c r="A1035" s="6"/>
      <c r="B1035" s="22"/>
      <c r="C1035" s="20"/>
      <c r="D1035" s="6"/>
      <c r="E1035" s="28"/>
    </row>
    <row r="1036" spans="1:5" ht="12.75">
      <c r="A1036" s="6"/>
      <c r="B1036" s="22"/>
      <c r="C1036" s="20"/>
      <c r="D1036" s="6"/>
      <c r="E1036" s="28"/>
    </row>
    <row r="1037" spans="1:5" ht="12.75">
      <c r="A1037" s="6"/>
      <c r="B1037" s="22"/>
      <c r="C1037" s="20"/>
      <c r="D1037" s="6"/>
      <c r="E1037" s="28"/>
    </row>
    <row r="1038" spans="1:5" ht="12.75">
      <c r="A1038" s="6"/>
      <c r="B1038" s="22"/>
      <c r="C1038" s="20"/>
      <c r="D1038" s="6"/>
      <c r="E1038" s="28"/>
    </row>
    <row r="1039" spans="1:5" ht="12.75">
      <c r="A1039" s="6"/>
      <c r="B1039" s="22"/>
      <c r="C1039" s="20"/>
      <c r="D1039" s="6"/>
      <c r="E1039" s="28"/>
    </row>
    <row r="1040" spans="1:5" ht="12.75">
      <c r="A1040" s="6"/>
      <c r="B1040" s="22"/>
      <c r="C1040" s="20"/>
      <c r="D1040" s="6"/>
      <c r="E1040" s="28"/>
    </row>
    <row r="1041" spans="1:5" ht="12.75">
      <c r="A1041" s="6"/>
      <c r="B1041" s="22"/>
      <c r="C1041" s="20"/>
      <c r="D1041" s="6"/>
      <c r="E1041" s="28"/>
    </row>
    <row r="1042" spans="1:5" ht="12.75">
      <c r="A1042" s="6"/>
      <c r="B1042" s="22"/>
      <c r="C1042" s="20"/>
      <c r="D1042" s="6"/>
      <c r="E1042" s="28"/>
    </row>
    <row r="1043" spans="1:5" ht="12.75">
      <c r="A1043" s="6"/>
      <c r="B1043" s="22"/>
      <c r="C1043" s="20"/>
      <c r="D1043" s="6"/>
      <c r="E1043" s="28"/>
    </row>
    <row r="1044" spans="1:5" ht="12.75">
      <c r="A1044" s="6"/>
      <c r="B1044" s="22"/>
      <c r="C1044" s="20"/>
      <c r="D1044" s="6"/>
      <c r="E1044" s="28"/>
    </row>
    <row r="1045" spans="1:5" ht="12.75">
      <c r="A1045" s="6"/>
      <c r="B1045" s="22"/>
      <c r="C1045" s="20"/>
      <c r="D1045" s="6"/>
      <c r="E1045" s="28"/>
    </row>
    <row r="1046" spans="1:5" ht="12.75">
      <c r="A1046" s="6"/>
      <c r="B1046" s="22"/>
      <c r="C1046" s="20"/>
      <c r="D1046" s="6"/>
      <c r="E1046" s="28"/>
    </row>
    <row r="1047" spans="1:5" ht="12.75">
      <c r="A1047" s="6"/>
      <c r="B1047" s="22"/>
      <c r="C1047" s="20"/>
      <c r="D1047" s="6"/>
      <c r="E1047" s="28"/>
    </row>
    <row r="1048" spans="1:5" ht="12.75">
      <c r="A1048" s="6"/>
      <c r="B1048" s="22"/>
      <c r="C1048" s="20"/>
      <c r="D1048" s="6"/>
      <c r="E1048" s="28"/>
    </row>
    <row r="1049" spans="1:5" ht="12.75">
      <c r="A1049" s="6"/>
      <c r="B1049" s="22"/>
      <c r="C1049" s="20"/>
      <c r="D1049" s="6"/>
      <c r="E1049" s="28"/>
    </row>
    <row r="1050" spans="1:5" ht="12.75">
      <c r="A1050" s="6"/>
      <c r="B1050" s="22"/>
      <c r="C1050" s="20"/>
      <c r="D1050" s="6"/>
      <c r="E1050" s="28"/>
    </row>
    <row r="1051" spans="1:5" ht="12.75">
      <c r="A1051" s="6"/>
      <c r="B1051" s="22"/>
      <c r="C1051" s="20"/>
      <c r="D1051" s="6"/>
      <c r="E1051" s="28"/>
    </row>
    <row r="1052" spans="1:5" ht="12.75">
      <c r="A1052" s="6"/>
      <c r="B1052" s="22"/>
      <c r="C1052" s="20"/>
      <c r="D1052" s="6"/>
      <c r="E1052" s="28"/>
    </row>
    <row r="1053" spans="1:5" ht="12.75">
      <c r="A1053" s="6"/>
      <c r="B1053" s="22"/>
      <c r="C1053" s="20"/>
      <c r="D1053" s="6"/>
      <c r="E1053" s="28"/>
    </row>
    <row r="1054" spans="1:5" ht="12.75">
      <c r="A1054" s="6"/>
      <c r="B1054" s="22"/>
      <c r="C1054" s="20"/>
      <c r="D1054" s="6"/>
      <c r="E1054" s="28"/>
    </row>
    <row r="1055" spans="1:5" ht="12.75">
      <c r="A1055" s="6"/>
      <c r="B1055" s="22"/>
      <c r="C1055" s="20"/>
      <c r="D1055" s="6"/>
      <c r="E1055" s="28"/>
    </row>
    <row r="1056" spans="1:5" ht="12.75">
      <c r="A1056" s="6"/>
      <c r="B1056" s="22"/>
      <c r="C1056" s="20"/>
      <c r="D1056" s="6"/>
      <c r="E1056" s="28"/>
    </row>
    <row r="1057" spans="1:5" ht="12.75">
      <c r="A1057" s="6"/>
      <c r="B1057" s="22"/>
      <c r="C1057" s="20"/>
      <c r="D1057" s="6"/>
      <c r="E1057" s="28"/>
    </row>
    <row r="1058" spans="1:5" ht="12.75">
      <c r="A1058" s="6"/>
      <c r="B1058" s="22"/>
      <c r="C1058" s="20"/>
      <c r="D1058" s="6"/>
      <c r="E1058" s="28"/>
    </row>
    <row r="1059" spans="1:5" ht="12.75">
      <c r="A1059" s="6"/>
      <c r="B1059" s="22"/>
      <c r="C1059" s="20"/>
      <c r="D1059" s="6"/>
      <c r="E1059" s="28"/>
    </row>
    <row r="1060" spans="1:5" ht="12.75">
      <c r="A1060" s="6"/>
      <c r="B1060" s="22"/>
      <c r="C1060" s="20"/>
      <c r="D1060" s="6"/>
      <c r="E1060" s="28"/>
    </row>
    <row r="1061" spans="1:5" ht="12.75">
      <c r="A1061" s="6"/>
      <c r="B1061" s="22"/>
      <c r="C1061" s="20"/>
      <c r="D1061" s="6"/>
      <c r="E1061" s="28"/>
    </row>
    <row r="1062" spans="1:5" ht="12.75">
      <c r="A1062" s="6"/>
      <c r="B1062" s="22"/>
      <c r="C1062" s="20"/>
      <c r="D1062" s="6"/>
      <c r="E1062" s="28"/>
    </row>
    <row r="1063" spans="1:5" ht="12.75">
      <c r="A1063" s="6"/>
      <c r="B1063" s="22"/>
      <c r="C1063" s="20"/>
      <c r="D1063" s="6"/>
      <c r="E1063" s="28"/>
    </row>
    <row r="1064" spans="1:5" ht="12.75">
      <c r="A1064" s="6"/>
      <c r="B1064" s="22"/>
      <c r="C1064" s="20"/>
      <c r="D1064" s="6"/>
      <c r="E1064" s="28"/>
    </row>
    <row r="1065" spans="1:5" ht="12.75">
      <c r="A1065" s="6"/>
      <c r="B1065" s="22"/>
      <c r="C1065" s="20"/>
      <c r="D1065" s="6"/>
      <c r="E1065" s="28"/>
    </row>
    <row r="1066" spans="1:5" ht="12.75">
      <c r="A1066" s="6"/>
      <c r="B1066" s="22"/>
      <c r="C1066" s="20"/>
      <c r="D1066" s="6"/>
      <c r="E1066" s="28"/>
    </row>
    <row r="1067" spans="1:5" ht="12.75">
      <c r="A1067" s="6"/>
      <c r="B1067" s="22"/>
      <c r="C1067" s="20"/>
      <c r="D1067" s="6"/>
      <c r="E1067" s="28"/>
    </row>
    <row r="1068" spans="1:5" ht="12.75">
      <c r="A1068" s="6"/>
      <c r="B1068" s="22"/>
      <c r="C1068" s="20"/>
      <c r="D1068" s="6"/>
      <c r="E1068" s="28"/>
    </row>
    <row r="1069" spans="1:5" ht="12.75">
      <c r="A1069" s="6"/>
      <c r="B1069" s="22"/>
      <c r="C1069" s="20"/>
      <c r="D1069" s="6"/>
      <c r="E1069" s="28"/>
    </row>
    <row r="1070" spans="1:5" ht="12.75">
      <c r="A1070" s="6"/>
      <c r="B1070" s="22"/>
      <c r="C1070" s="20"/>
      <c r="D1070" s="6"/>
      <c r="E1070" s="28"/>
    </row>
    <row r="1071" spans="1:5" ht="12.75">
      <c r="A1071" s="6"/>
      <c r="B1071" s="22"/>
      <c r="C1071" s="20"/>
      <c r="D1071" s="6"/>
      <c r="E1071" s="28"/>
    </row>
    <row r="1072" spans="1:5" ht="12.75">
      <c r="A1072" s="6"/>
      <c r="B1072" s="22"/>
      <c r="C1072" s="20"/>
      <c r="D1072" s="6"/>
      <c r="E1072" s="28"/>
    </row>
    <row r="1073" spans="1:5" ht="12.75">
      <c r="A1073" s="6"/>
      <c r="B1073" s="22"/>
      <c r="C1073" s="20"/>
      <c r="D1073" s="6"/>
      <c r="E1073" s="28"/>
    </row>
    <row r="1074" spans="1:5" ht="12.75">
      <c r="A1074" s="6"/>
      <c r="B1074" s="22"/>
      <c r="C1074" s="20"/>
      <c r="D1074" s="6"/>
      <c r="E1074" s="28"/>
    </row>
    <row r="1075" spans="1:5" ht="12.75">
      <c r="A1075" s="6"/>
      <c r="B1075" s="22"/>
      <c r="C1075" s="20"/>
      <c r="D1075" s="6"/>
      <c r="E1075" s="28"/>
    </row>
    <row r="1076" spans="1:5" ht="12.75">
      <c r="A1076" s="6"/>
      <c r="B1076" s="22"/>
      <c r="C1076" s="20"/>
      <c r="D1076" s="6"/>
      <c r="E1076" s="28"/>
    </row>
    <row r="1077" spans="1:5" ht="12.75">
      <c r="A1077" s="6"/>
      <c r="B1077" s="22"/>
      <c r="C1077" s="20"/>
      <c r="D1077" s="6"/>
      <c r="E1077" s="28"/>
    </row>
    <row r="1078" spans="1:5" ht="12.75">
      <c r="A1078" s="6"/>
      <c r="B1078" s="22"/>
      <c r="C1078" s="20"/>
      <c r="D1078" s="6"/>
      <c r="E1078" s="28"/>
    </row>
    <row r="1079" spans="1:5" ht="12.75">
      <c r="A1079" s="6"/>
      <c r="B1079" s="22"/>
      <c r="C1079" s="20"/>
      <c r="D1079" s="6"/>
      <c r="E1079" s="28"/>
    </row>
    <row r="1080" spans="1:5" ht="12.75">
      <c r="A1080" s="6"/>
      <c r="B1080" s="22"/>
      <c r="C1080" s="20"/>
      <c r="D1080" s="6"/>
      <c r="E1080" s="28"/>
    </row>
    <row r="1081" spans="1:5" ht="12.75">
      <c r="A1081" s="6"/>
      <c r="B1081" s="22"/>
      <c r="C1081" s="20"/>
      <c r="D1081" s="6"/>
      <c r="E1081" s="28"/>
    </row>
    <row r="1082" spans="1:5" ht="12.75">
      <c r="A1082" s="6"/>
      <c r="B1082" s="22"/>
      <c r="C1082" s="20"/>
      <c r="D1082" s="6"/>
      <c r="E1082" s="28"/>
    </row>
    <row r="1083" spans="1:5" ht="12.75">
      <c r="A1083" s="6"/>
      <c r="B1083" s="22"/>
      <c r="C1083" s="20"/>
      <c r="D1083" s="6"/>
      <c r="E1083" s="28"/>
    </row>
    <row r="1084" spans="1:5" ht="12.75">
      <c r="A1084" s="6"/>
      <c r="B1084" s="22"/>
      <c r="C1084" s="20"/>
      <c r="D1084" s="6"/>
      <c r="E1084" s="28"/>
    </row>
    <row r="1085" spans="1:5" ht="12.75">
      <c r="A1085" s="6"/>
      <c r="B1085" s="22"/>
      <c r="C1085" s="20"/>
      <c r="D1085" s="6"/>
      <c r="E1085" s="28"/>
    </row>
    <row r="1086" spans="1:5" ht="12.75">
      <c r="A1086" s="6"/>
      <c r="B1086" s="22"/>
      <c r="C1086" s="20"/>
      <c r="D1086" s="6"/>
      <c r="E1086" s="28"/>
    </row>
    <row r="1087" spans="1:5" ht="12.75">
      <c r="A1087" s="6"/>
      <c r="B1087" s="22"/>
      <c r="C1087" s="20"/>
      <c r="D1087" s="6"/>
      <c r="E1087" s="28"/>
    </row>
    <row r="1088" spans="1:5" ht="12.75">
      <c r="A1088" s="6"/>
      <c r="B1088" s="22"/>
      <c r="C1088" s="20"/>
      <c r="D1088" s="6"/>
      <c r="E1088" s="28"/>
    </row>
    <row r="1089" spans="1:5" ht="12.75">
      <c r="A1089" s="6"/>
      <c r="B1089" s="22"/>
      <c r="C1089" s="20"/>
      <c r="D1089" s="6"/>
      <c r="E1089" s="28"/>
    </row>
    <row r="1090" spans="1:5" ht="12.75">
      <c r="A1090" s="6"/>
      <c r="B1090" s="22"/>
      <c r="C1090" s="20"/>
      <c r="D1090" s="6"/>
      <c r="E1090" s="28"/>
    </row>
    <row r="1091" spans="1:5" ht="12.75">
      <c r="A1091" s="6"/>
      <c r="B1091" s="22"/>
      <c r="C1091" s="20"/>
      <c r="D1091" s="6"/>
      <c r="E1091" s="28"/>
    </row>
    <row r="1092" spans="1:5" ht="12.75">
      <c r="A1092" s="6"/>
      <c r="B1092" s="22"/>
      <c r="C1092" s="20"/>
      <c r="D1092" s="6"/>
      <c r="E1092" s="28"/>
    </row>
    <row r="1093" spans="1:5" ht="12.75">
      <c r="A1093" s="6"/>
      <c r="B1093" s="22"/>
      <c r="C1093" s="20"/>
      <c r="D1093" s="6"/>
      <c r="E1093" s="28"/>
    </row>
    <row r="1094" spans="1:5" ht="12.75">
      <c r="A1094" s="6"/>
      <c r="B1094" s="22"/>
      <c r="C1094" s="20"/>
      <c r="D1094" s="6"/>
      <c r="E1094" s="28"/>
    </row>
    <row r="1095" spans="1:5" ht="12.75">
      <c r="A1095" s="6"/>
      <c r="B1095" s="22"/>
      <c r="C1095" s="20"/>
      <c r="D1095" s="6"/>
      <c r="E1095" s="28"/>
    </row>
    <row r="1096" spans="1:5" ht="12.75">
      <c r="A1096" s="6"/>
      <c r="B1096" s="22"/>
      <c r="C1096" s="20"/>
      <c r="D1096" s="6"/>
      <c r="E1096" s="28"/>
    </row>
    <row r="1097" spans="1:5" ht="12.75">
      <c r="A1097" s="6"/>
      <c r="B1097" s="22"/>
      <c r="C1097" s="20"/>
      <c r="D1097" s="6"/>
      <c r="E1097" s="28"/>
    </row>
    <row r="1098" spans="1:5" ht="12.75">
      <c r="A1098" s="6"/>
      <c r="B1098" s="22"/>
      <c r="C1098" s="20"/>
      <c r="D1098" s="6"/>
      <c r="E1098" s="28"/>
    </row>
    <row r="1099" spans="1:5" ht="12.75">
      <c r="A1099" s="6"/>
      <c r="B1099" s="22"/>
      <c r="C1099" s="20"/>
      <c r="D1099" s="6"/>
      <c r="E1099" s="28"/>
    </row>
  </sheetData>
  <printOptions horizontalCentered="1"/>
  <pageMargins left="0.3937007874015748" right="0.3937007874015748" top="0.984251968503937" bottom="0.984251968503937" header="0.5118110236220472" footer="0.5118110236220472"/>
  <pageSetup horizontalDpi="240" verticalDpi="240" orientation="portrait" paperSize="9" r:id="rId1"/>
  <rowBreaks count="15" manualBreakCount="15">
    <brk id="54" max="4" man="1"/>
    <brk id="110" max="4" man="1"/>
    <brk id="162" max="4" man="1"/>
    <brk id="217" max="4" man="1"/>
    <brk id="271" max="4" man="1"/>
    <brk id="326" max="4" man="1"/>
    <brk id="381" max="4" man="1"/>
    <brk id="437" max="4" man="1"/>
    <brk id="493" max="4" man="1"/>
    <brk id="546" max="4" man="1"/>
    <brk id="656" max="4" man="1"/>
    <brk id="767" max="4" man="1"/>
    <brk id="872" max="4" man="1"/>
    <brk id="923" max="4" man="1"/>
    <brk id="9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OPTIMUS</dc:creator>
  <cp:keywords/>
  <dc:description/>
  <cp:lastModifiedBy>UG Radzyń Chełmiński</cp:lastModifiedBy>
  <cp:lastPrinted>2005-12-21T12:29:48Z</cp:lastPrinted>
  <dcterms:created xsi:type="dcterms:W3CDTF">2000-11-04T10:54:41Z</dcterms:created>
  <dcterms:modified xsi:type="dcterms:W3CDTF">2006-01-06T06:43:16Z</dcterms:modified>
  <cp:category/>
  <cp:version/>
  <cp:contentType/>
  <cp:contentStatus/>
</cp:coreProperties>
</file>